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/>
  <mc:AlternateContent xmlns:mc="http://schemas.openxmlformats.org/markup-compatibility/2006">
    <mc:Choice Requires="x15">
      <x15ac:absPath xmlns:x15ac="http://schemas.microsoft.com/office/spreadsheetml/2010/11/ac" url="D:\Verónica\Documentos\1 ANA ROSA ZAPIEN\COORDINACIÓN 2026 ARZ\6 CUENTA PÚBLICA  2026 1\INFORMACIÓN FINANCIERA 1ER TRIMESTRE\INCONSISTENCIAS\"/>
    </mc:Choice>
  </mc:AlternateContent>
  <xr:revisionPtr revIDLastSave="0" documentId="13_ncr:1_{CF7ACE7A-23C4-4E32-9F95-6D60AB23C3C5}" xr6:coauthVersionLast="47" xr6:coauthVersionMax="47" xr10:uidLastSave="{00000000-0000-0000-0000-000000000000}"/>
  <bookViews>
    <workbookView xWindow="0" yWindow="0" windowWidth="28800" windowHeight="15600" activeTab="2" xr2:uid="{00000000-000D-0000-FFFF-FFFF00000000}"/>
  </bookViews>
  <sheets>
    <sheet name="Notas a los Edos Financieros" sheetId="1" r:id="rId1"/>
    <sheet name="ACT" sheetId="3" r:id="rId2"/>
    <sheet name="ESF" sheetId="2" r:id="rId3"/>
    <sheet name="VHP" sheetId="4" r:id="rId4"/>
    <sheet name="EFE" sheetId="5" r:id="rId5"/>
    <sheet name="Conciliacion_Ig" sheetId="6" r:id="rId6"/>
    <sheet name="Conciliacion_Eg" sheetId="7" r:id="rId7"/>
    <sheet name="Memoria" sheetId="8" r:id="rId8"/>
  </sheets>
  <definedNames>
    <definedName name="_xlnm._FilterDatabase" localSheetId="1" hidden="1">ACT!$A$107:$C$296</definedName>
    <definedName name="_xlnm.Print_Area" localSheetId="1">ACT!$A$1:$E$299</definedName>
    <definedName name="_xlnm.Print_Area" localSheetId="4">EFE!$A$1:$E$198</definedName>
    <definedName name="_xlnm.Print_Area" localSheetId="2">ESF!$A$1:$J$499</definedName>
    <definedName name="_xlnm.Print_Area" localSheetId="7">Memoria!$A$1:$J$60</definedName>
    <definedName name="_xlnm.Print_Area" localSheetId="0">'Notas a los Edos Financieros'!$A$1:$D$45</definedName>
    <definedName name="_xlnm.Print_Titles" localSheetId="1">ACT!$106:$107</definedName>
    <definedName name="_xlnm.Print_Titles" localSheetId="4">EFE!$94:$95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27" i="2" l="1"/>
  <c r="C489" i="2"/>
  <c r="C70" i="3"/>
  <c r="C39" i="3"/>
  <c r="C36" i="3"/>
  <c r="C30" i="3"/>
  <c r="C27" i="3"/>
  <c r="C21" i="3"/>
  <c r="C11" i="3"/>
  <c r="G262" i="2"/>
  <c r="E264" i="2"/>
  <c r="D263" i="2"/>
  <c r="E210" i="2" l="1"/>
  <c r="D210" i="2"/>
  <c r="D207" i="2"/>
  <c r="D442" i="2"/>
  <c r="D439" i="2"/>
  <c r="D438" i="2"/>
  <c r="D445" i="2"/>
  <c r="D444" i="2"/>
  <c r="D443" i="2"/>
  <c r="E437" i="2"/>
  <c r="E436" i="2"/>
  <c r="E435" i="2"/>
  <c r="E434" i="2"/>
  <c r="E419" i="2"/>
  <c r="D413" i="2"/>
  <c r="E416" i="2"/>
  <c r="D441" i="2"/>
  <c r="G440" i="2"/>
  <c r="G433" i="2"/>
  <c r="G432" i="2"/>
  <c r="G431" i="2"/>
  <c r="G430" i="2"/>
  <c r="G429" i="2"/>
  <c r="G428" i="2"/>
  <c r="G427" i="2"/>
  <c r="G426" i="2"/>
  <c r="G425" i="2"/>
  <c r="G424" i="2"/>
  <c r="G423" i="2"/>
  <c r="G422" i="2"/>
  <c r="G421" i="2"/>
  <c r="G420" i="2"/>
  <c r="G418" i="2"/>
  <c r="G417" i="2"/>
  <c r="G415" i="2"/>
  <c r="G414" i="2"/>
  <c r="G412" i="2"/>
  <c r="G411" i="2"/>
  <c r="G410" i="2"/>
  <c r="G409" i="2"/>
  <c r="G408" i="2"/>
  <c r="G407" i="2"/>
  <c r="G406" i="2"/>
  <c r="G405" i="2"/>
  <c r="G404" i="2"/>
  <c r="F403" i="2"/>
  <c r="C403" i="2"/>
  <c r="G389" i="2"/>
  <c r="F389" i="2"/>
  <c r="E389" i="2"/>
  <c r="C389" i="2"/>
  <c r="D401" i="2"/>
  <c r="D400" i="2"/>
  <c r="D399" i="2"/>
  <c r="D398" i="2"/>
  <c r="D397" i="2"/>
  <c r="D396" i="2"/>
  <c r="D395" i="2"/>
  <c r="D394" i="2"/>
  <c r="D393" i="2"/>
  <c r="D392" i="2"/>
  <c r="D391" i="2"/>
  <c r="D390" i="2"/>
  <c r="D384" i="2"/>
  <c r="D383" i="2"/>
  <c r="D382" i="2"/>
  <c r="D381" i="2"/>
  <c r="D380" i="2"/>
  <c r="D379" i="2"/>
  <c r="D378" i="2"/>
  <c r="D377" i="2"/>
  <c r="D376" i="2"/>
  <c r="D375" i="2"/>
  <c r="D374" i="2"/>
  <c r="D373" i="2"/>
  <c r="D372" i="2"/>
  <c r="D371" i="2"/>
  <c r="D370" i="2"/>
  <c r="D369" i="2"/>
  <c r="D368" i="2"/>
  <c r="D367" i="2"/>
  <c r="D366" i="2"/>
  <c r="D365" i="2"/>
  <c r="D364" i="2"/>
  <c r="D363" i="2"/>
  <c r="D362" i="2"/>
  <c r="D361" i="2"/>
  <c r="D360" i="2"/>
  <c r="D359" i="2"/>
  <c r="D358" i="2"/>
  <c r="D357" i="2"/>
  <c r="D356" i="2"/>
  <c r="D355" i="2"/>
  <c r="D354" i="2"/>
  <c r="D353" i="2"/>
  <c r="D352" i="2"/>
  <c r="D351" i="2"/>
  <c r="D350" i="2"/>
  <c r="D349" i="2"/>
  <c r="D348" i="2"/>
  <c r="D346" i="2"/>
  <c r="D345" i="2"/>
  <c r="D344" i="2"/>
  <c r="D343" i="2"/>
  <c r="D342" i="2"/>
  <c r="D341" i="2"/>
  <c r="D340" i="2"/>
  <c r="D339" i="2"/>
  <c r="D338" i="2"/>
  <c r="D337" i="2"/>
  <c r="D336" i="2"/>
  <c r="D335" i="2"/>
  <c r="D334" i="2"/>
  <c r="D333" i="2"/>
  <c r="D332" i="2"/>
  <c r="D331" i="2"/>
  <c r="D330" i="2"/>
  <c r="D329" i="2"/>
  <c r="D327" i="2"/>
  <c r="D325" i="2"/>
  <c r="D324" i="2"/>
  <c r="D323" i="2"/>
  <c r="D322" i="2"/>
  <c r="D321" i="2"/>
  <c r="D320" i="2"/>
  <c r="D317" i="2"/>
  <c r="D269" i="2"/>
  <c r="G347" i="2"/>
  <c r="G328" i="2"/>
  <c r="G326" i="2"/>
  <c r="G319" i="2"/>
  <c r="G318" i="2"/>
  <c r="D315" i="2"/>
  <c r="D314" i="2"/>
  <c r="G316" i="2"/>
  <c r="D313" i="2"/>
  <c r="D311" i="2"/>
  <c r="D310" i="2"/>
  <c r="D308" i="2"/>
  <c r="D307" i="2"/>
  <c r="D306" i="2"/>
  <c r="G312" i="2"/>
  <c r="G309" i="2"/>
  <c r="G305" i="2"/>
  <c r="D304" i="2"/>
  <c r="D303" i="2"/>
  <c r="G301" i="2"/>
  <c r="G300" i="2"/>
  <c r="G298" i="2"/>
  <c r="G297" i="2"/>
  <c r="G296" i="2"/>
  <c r="G295" i="2"/>
  <c r="G294" i="2"/>
  <c r="G293" i="2"/>
  <c r="G292" i="2"/>
  <c r="G291" i="2"/>
  <c r="G290" i="2"/>
  <c r="D302" i="2"/>
  <c r="D299" i="2"/>
  <c r="G288" i="2"/>
  <c r="G287" i="2"/>
  <c r="G286" i="2"/>
  <c r="D289" i="2"/>
  <c r="G285" i="2"/>
  <c r="G284" i="2"/>
  <c r="G283" i="2"/>
  <c r="G282" i="2"/>
  <c r="G279" i="2"/>
  <c r="G278" i="2"/>
  <c r="G277" i="2"/>
  <c r="G281" i="2"/>
  <c r="D280" i="2"/>
  <c r="D276" i="2"/>
  <c r="G275" i="2"/>
  <c r="G274" i="2"/>
  <c r="G273" i="2"/>
  <c r="G272" i="2"/>
  <c r="D271" i="2"/>
  <c r="D270" i="2"/>
  <c r="D267" i="2"/>
  <c r="D266" i="2"/>
  <c r="G268" i="2"/>
  <c r="G265" i="2"/>
  <c r="F261" i="2"/>
  <c r="E261" i="2"/>
  <c r="C261" i="2"/>
  <c r="G260" i="2"/>
  <c r="G259" i="2"/>
  <c r="F258" i="2"/>
  <c r="E258" i="2"/>
  <c r="D258" i="2"/>
  <c r="C258" i="2"/>
  <c r="C230" i="2"/>
  <c r="E221" i="2"/>
  <c r="E220" i="2" s="1"/>
  <c r="D221" i="2"/>
  <c r="D220" i="2" s="1"/>
  <c r="C221" i="2"/>
  <c r="C220" i="2" s="1"/>
  <c r="E214" i="2"/>
  <c r="D214" i="2"/>
  <c r="E207" i="2"/>
  <c r="E202" i="2"/>
  <c r="D202" i="2"/>
  <c r="E197" i="2"/>
  <c r="D197" i="2"/>
  <c r="C210" i="2"/>
  <c r="C214" i="2"/>
  <c r="C207" i="2"/>
  <c r="C202" i="2"/>
  <c r="C197" i="2"/>
  <c r="D156" i="2"/>
  <c r="D147" i="2"/>
  <c r="D95" i="2" s="1"/>
  <c r="G155" i="2"/>
  <c r="G154" i="2"/>
  <c r="G153" i="2"/>
  <c r="G152" i="2"/>
  <c r="G151" i="2"/>
  <c r="G150" i="2"/>
  <c r="G149" i="2"/>
  <c r="G148" i="2"/>
  <c r="G146" i="2"/>
  <c r="G145" i="2"/>
  <c r="G144" i="2"/>
  <c r="G143" i="2"/>
  <c r="G142" i="2"/>
  <c r="G141" i="2"/>
  <c r="G140" i="2"/>
  <c r="G139" i="2"/>
  <c r="G138" i="2"/>
  <c r="G137" i="2"/>
  <c r="G136" i="2"/>
  <c r="G135" i="2"/>
  <c r="G134" i="2"/>
  <c r="G133" i="2"/>
  <c r="G132" i="2"/>
  <c r="G131" i="2"/>
  <c r="G130" i="2"/>
  <c r="G129" i="2"/>
  <c r="G128" i="2"/>
  <c r="G127" i="2"/>
  <c r="G126" i="2"/>
  <c r="G125" i="2"/>
  <c r="G124" i="2"/>
  <c r="G123" i="2"/>
  <c r="G122" i="2"/>
  <c r="G121" i="2"/>
  <c r="G120" i="2"/>
  <c r="G119" i="2"/>
  <c r="G118" i="2"/>
  <c r="G117" i="2"/>
  <c r="G116" i="2"/>
  <c r="G115" i="2"/>
  <c r="G114" i="2"/>
  <c r="G113" i="2"/>
  <c r="G112" i="2"/>
  <c r="G111" i="2"/>
  <c r="G110" i="2"/>
  <c r="G109" i="2"/>
  <c r="G108" i="2"/>
  <c r="G107" i="2"/>
  <c r="G106" i="2"/>
  <c r="G105" i="2"/>
  <c r="G104" i="2"/>
  <c r="G103" i="2"/>
  <c r="G102" i="2"/>
  <c r="G101" i="2"/>
  <c r="G100" i="2"/>
  <c r="G99" i="2"/>
  <c r="G98" i="2"/>
  <c r="G97" i="2"/>
  <c r="F95" i="2"/>
  <c r="E95" i="2"/>
  <c r="G96" i="2"/>
  <c r="C95" i="2"/>
  <c r="E43" i="2"/>
  <c r="E34" i="2" s="1"/>
  <c r="D39" i="2"/>
  <c r="D34" i="2" s="1"/>
  <c r="G91" i="2"/>
  <c r="G90" i="2"/>
  <c r="G89" i="2"/>
  <c r="G88" i="2"/>
  <c r="G87" i="2"/>
  <c r="G86" i="2"/>
  <c r="G85" i="2"/>
  <c r="G84" i="2"/>
  <c r="G83" i="2"/>
  <c r="G82" i="2"/>
  <c r="G81" i="2"/>
  <c r="G80" i="2"/>
  <c r="G79" i="2"/>
  <c r="G78" i="2"/>
  <c r="G77" i="2"/>
  <c r="G76" i="2"/>
  <c r="G75" i="2"/>
  <c r="G74" i="2"/>
  <c r="G73" i="2"/>
  <c r="G72" i="2"/>
  <c r="G71" i="2"/>
  <c r="G70" i="2"/>
  <c r="G69" i="2"/>
  <c r="G68" i="2"/>
  <c r="G67" i="2"/>
  <c r="G66" i="2"/>
  <c r="G65" i="2"/>
  <c r="G64" i="2"/>
  <c r="G63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2" i="2"/>
  <c r="G41" i="2"/>
  <c r="G40" i="2"/>
  <c r="G38" i="2"/>
  <c r="G37" i="2"/>
  <c r="G36" i="2"/>
  <c r="G35" i="2"/>
  <c r="F34" i="2"/>
  <c r="C34" i="2"/>
  <c r="G28" i="2"/>
  <c r="F28" i="2"/>
  <c r="E28" i="2"/>
  <c r="D28" i="2"/>
  <c r="C28" i="2"/>
  <c r="G15" i="2"/>
  <c r="F15" i="2"/>
  <c r="E15" i="2"/>
  <c r="D15" i="2"/>
  <c r="C15" i="2"/>
  <c r="C71" i="5"/>
  <c r="D116" i="5"/>
  <c r="D127" i="5"/>
  <c r="D389" i="2" l="1"/>
  <c r="G258" i="2"/>
  <c r="C196" i="2"/>
  <c r="D403" i="2"/>
  <c r="E403" i="2"/>
  <c r="E257" i="2" s="1"/>
  <c r="G403" i="2"/>
  <c r="C257" i="2"/>
  <c r="G261" i="2"/>
  <c r="D261" i="2"/>
  <c r="F257" i="2"/>
  <c r="D196" i="2"/>
  <c r="E196" i="2"/>
  <c r="G95" i="2"/>
  <c r="G34" i="2"/>
  <c r="G257" i="2" l="1"/>
  <c r="D257" i="2"/>
  <c r="D125" i="5" l="1"/>
  <c r="D111" i="5" s="1"/>
  <c r="D110" i="5" s="1"/>
  <c r="D97" i="5" s="1"/>
  <c r="C150" i="5"/>
  <c r="C125" i="5"/>
  <c r="C116" i="5"/>
  <c r="C111" i="5" s="1"/>
  <c r="C110" i="5" s="1"/>
  <c r="C97" i="5" s="1"/>
  <c r="D71" i="5" l="1"/>
  <c r="D86" i="5"/>
  <c r="D85" i="5" s="1"/>
  <c r="D83" i="5"/>
  <c r="D79" i="5"/>
  <c r="D76" i="5"/>
  <c r="D66" i="5"/>
  <c r="C86" i="5"/>
  <c r="C85" i="5" s="1"/>
  <c r="C83" i="5"/>
  <c r="C79" i="5"/>
  <c r="C76" i="5"/>
  <c r="C66" i="5"/>
  <c r="D21" i="5"/>
  <c r="C21" i="5"/>
  <c r="D9" i="5"/>
  <c r="C9" i="5"/>
  <c r="C8" i="7"/>
  <c r="C18" i="4"/>
  <c r="C9" i="4"/>
  <c r="C273" i="3"/>
  <c r="C266" i="3"/>
  <c r="C260" i="3"/>
  <c r="C197" i="3"/>
  <c r="C191" i="3"/>
  <c r="C185" i="3"/>
  <c r="C181" i="3"/>
  <c r="C174" i="3"/>
  <c r="C170" i="3"/>
  <c r="C164" i="3"/>
  <c r="C162" i="3"/>
  <c r="C155" i="3"/>
  <c r="D212" i="3"/>
  <c r="D211" i="3"/>
  <c r="D213" i="3"/>
  <c r="D214" i="3"/>
  <c r="D215" i="3"/>
  <c r="D216" i="3"/>
  <c r="C151" i="3"/>
  <c r="C148" i="3"/>
  <c r="C146" i="3"/>
  <c r="C142" i="3"/>
  <c r="C139" i="3"/>
  <c r="C134" i="3"/>
  <c r="C125" i="3"/>
  <c r="C121" i="3"/>
  <c r="C116" i="3"/>
  <c r="C113" i="3"/>
  <c r="C111" i="3"/>
  <c r="C77" i="3"/>
  <c r="C76" i="3" s="1"/>
  <c r="C69" i="3" s="1"/>
  <c r="C51" i="3"/>
  <c r="C48" i="3" s="1"/>
  <c r="C10" i="3" s="1"/>
  <c r="C154" i="3" l="1"/>
  <c r="D164" i="3" s="1"/>
  <c r="C9" i="3"/>
  <c r="D69" i="3" s="1"/>
  <c r="D10" i="3"/>
  <c r="C65" i="5"/>
  <c r="D65" i="5"/>
  <c r="C52" i="5"/>
  <c r="D52" i="5"/>
  <c r="C110" i="3"/>
  <c r="C133" i="3"/>
  <c r="D133" i="3" s="1"/>
  <c r="D78" i="3"/>
  <c r="D79" i="3"/>
  <c r="D95" i="5"/>
  <c r="D56" i="5"/>
  <c r="D8" i="5"/>
  <c r="D141" i="3" l="1"/>
  <c r="D9" i="3"/>
  <c r="D132" i="3"/>
  <c r="C109" i="3"/>
  <c r="C108" i="3" s="1"/>
  <c r="D125" i="3"/>
  <c r="A3" i="8"/>
  <c r="A3" i="3"/>
  <c r="A3" i="2"/>
  <c r="E1" i="3"/>
  <c r="H3" i="8"/>
  <c r="H2" i="8"/>
  <c r="H1" i="8"/>
  <c r="A1" i="8"/>
  <c r="C31" i="7"/>
  <c r="C40" i="7" s="1"/>
  <c r="C16" i="6"/>
  <c r="C8" i="6"/>
  <c r="C21" i="6" s="1"/>
  <c r="D195" i="5"/>
  <c r="C195" i="5"/>
  <c r="D92" i="5"/>
  <c r="C92" i="5"/>
  <c r="E3" i="5"/>
  <c r="E2" i="5"/>
  <c r="E1" i="5"/>
  <c r="E3" i="4"/>
  <c r="E2" i="4"/>
  <c r="E1" i="4"/>
  <c r="D296" i="3"/>
  <c r="D295" i="3"/>
  <c r="D293" i="3"/>
  <c r="D292" i="3"/>
  <c r="D291" i="3"/>
  <c r="D290" i="3"/>
  <c r="D289" i="3"/>
  <c r="D288" i="3"/>
  <c r="D287" i="3"/>
  <c r="D286" i="3"/>
  <c r="D285" i="3"/>
  <c r="D284" i="3"/>
  <c r="D283" i="3"/>
  <c r="D282" i="3"/>
  <c r="D281" i="3"/>
  <c r="D280" i="3"/>
  <c r="D279" i="3"/>
  <c r="D278" i="3"/>
  <c r="D277" i="3"/>
  <c r="D276" i="3"/>
  <c r="D275" i="3"/>
  <c r="D273" i="3"/>
  <c r="D272" i="3"/>
  <c r="D266" i="3"/>
  <c r="D265" i="3"/>
  <c r="D264" i="3"/>
  <c r="D263" i="3"/>
  <c r="D262" i="3"/>
  <c r="D261" i="3"/>
  <c r="D259" i="3"/>
  <c r="D258" i="3"/>
  <c r="D257" i="3"/>
  <c r="D256" i="3"/>
  <c r="D255" i="3"/>
  <c r="D254" i="3"/>
  <c r="D253" i="3"/>
  <c r="D252" i="3"/>
  <c r="D251" i="3"/>
  <c r="D250" i="3"/>
  <c r="D249" i="3"/>
  <c r="D248" i="3"/>
  <c r="D247" i="3"/>
  <c r="D246" i="3"/>
  <c r="D244" i="3"/>
  <c r="D243" i="3"/>
  <c r="D242" i="3"/>
  <c r="D241" i="3"/>
  <c r="D240" i="3"/>
  <c r="D239" i="3"/>
  <c r="D238" i="3"/>
  <c r="D237" i="3"/>
  <c r="D236" i="3"/>
  <c r="D234" i="3"/>
  <c r="D233" i="3"/>
  <c r="D232" i="3"/>
  <c r="D231" i="3"/>
  <c r="D230" i="3"/>
  <c r="D229" i="3"/>
  <c r="D228" i="3"/>
  <c r="D227" i="3"/>
  <c r="D226" i="3"/>
  <c r="D225" i="3"/>
  <c r="D224" i="3"/>
  <c r="D223" i="3"/>
  <c r="D222" i="3"/>
  <c r="D221" i="3"/>
  <c r="D220" i="3"/>
  <c r="D219" i="3"/>
  <c r="D218" i="3"/>
  <c r="D217" i="3"/>
  <c r="D210" i="3"/>
  <c r="D209" i="3"/>
  <c r="D208" i="3"/>
  <c r="D207" i="3"/>
  <c r="D206" i="3"/>
  <c r="D205" i="3"/>
  <c r="D204" i="3"/>
  <c r="D203" i="3"/>
  <c r="D197" i="3"/>
  <c r="D191" i="3"/>
  <c r="D185" i="3"/>
  <c r="D181" i="3"/>
  <c r="D174" i="3"/>
  <c r="D170" i="3"/>
  <c r="D162" i="3"/>
  <c r="D155" i="3"/>
  <c r="D154" i="3"/>
  <c r="D151" i="3"/>
  <c r="D150" i="3"/>
  <c r="D148" i="3"/>
  <c r="D146" i="3"/>
  <c r="D145" i="3"/>
  <c r="D142" i="3"/>
  <c r="D139" i="3"/>
  <c r="D134" i="3"/>
  <c r="D121" i="3"/>
  <c r="D116" i="3"/>
  <c r="D113" i="3"/>
  <c r="D111" i="3"/>
  <c r="D110" i="3"/>
  <c r="D104" i="3"/>
  <c r="D103" i="3"/>
  <c r="D102" i="3"/>
  <c r="D101" i="3"/>
  <c r="D100" i="3"/>
  <c r="D99" i="3"/>
  <c r="D98" i="3"/>
  <c r="D97" i="3"/>
  <c r="D96" i="3"/>
  <c r="D95" i="3"/>
  <c r="D94" i="3"/>
  <c r="D93" i="3"/>
  <c r="D92" i="3"/>
  <c r="D91" i="3"/>
  <c r="D90" i="3"/>
  <c r="D89" i="3"/>
  <c r="D88" i="3"/>
  <c r="D87" i="3"/>
  <c r="D86" i="3"/>
  <c r="D85" i="3"/>
  <c r="D84" i="3"/>
  <c r="D82" i="3"/>
  <c r="D81" i="3"/>
  <c r="D80" i="3"/>
  <c r="D77" i="3"/>
  <c r="D76" i="3"/>
  <c r="D75" i="3"/>
  <c r="D74" i="3"/>
  <c r="D73" i="3"/>
  <c r="D72" i="3"/>
  <c r="D71" i="3"/>
  <c r="D70" i="3"/>
  <c r="D68" i="3"/>
  <c r="D67" i="3"/>
  <c r="D66" i="3"/>
  <c r="D65" i="3"/>
  <c r="D64" i="3"/>
  <c r="D51" i="3"/>
  <c r="D50" i="3"/>
  <c r="D49" i="3"/>
  <c r="D48" i="3"/>
  <c r="D47" i="3"/>
  <c r="D46" i="3"/>
  <c r="D45" i="3"/>
  <c r="D44" i="3"/>
  <c r="D43" i="3"/>
  <c r="D42" i="3"/>
  <c r="D41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E3" i="3"/>
  <c r="E2" i="3"/>
  <c r="A1" i="3"/>
  <c r="H1" i="2"/>
  <c r="D14" i="2" s="1"/>
  <c r="E14" i="2" s="1"/>
  <c r="F14" i="2" s="1"/>
  <c r="G14" i="2" s="1"/>
  <c r="A1" i="2"/>
  <c r="A1" i="7" l="1"/>
  <c r="A1" i="6"/>
  <c r="A1" i="5"/>
  <c r="A1" i="4"/>
  <c r="A3" i="7"/>
  <c r="A3" i="6"/>
  <c r="A3" i="5"/>
  <c r="A3" i="4"/>
</calcChain>
</file>

<file path=xl/sharedStrings.xml><?xml version="1.0" encoding="utf-8"?>
<sst xmlns="http://schemas.openxmlformats.org/spreadsheetml/2006/main" count="2439" uniqueCount="1548">
  <si>
    <t>Ejercicio:</t>
  </si>
  <si>
    <t>Notas de Desglose y Memoria</t>
  </si>
  <si>
    <t>Periodicidad:</t>
  </si>
  <si>
    <t>Corte:</t>
  </si>
  <si>
    <t>(Cifras en Pesos)</t>
  </si>
  <si>
    <t>NOTAS</t>
  </si>
  <si>
    <t>DESCRIPCIÓN</t>
  </si>
  <si>
    <t>I. NOTAS DE DESGLOSE:</t>
  </si>
  <si>
    <t>INFORMACION CONTABLE</t>
  </si>
  <si>
    <t>ACT-01</t>
  </si>
  <si>
    <t>INGRESOS Y OTROS BENEFICIOS</t>
  </si>
  <si>
    <t>ACT-02</t>
  </si>
  <si>
    <t>GASTOS Y OTRAS PERDIDAS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</si>
  <si>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</si>
  <si>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</si>
  <si>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</si>
  <si>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</si>
  <si>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</si>
  <si>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</si>
  <si>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ESF-04</t>
  </si>
  <si>
    <t>BIENES DISPONIBLES PARA SU TRANSFORMACIÓN ESTIMACIONES Y DETERIOROS (INVENTARIOS)</t>
  </si>
  <si>
    <t>ESF-05</t>
  </si>
  <si>
    <t>ALMACENES</t>
  </si>
  <si>
    <t>ESF-06</t>
  </si>
  <si>
    <t>FIDEICOMISOS, MANDATOS Y CONTRATOS ANÁLOGOS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</si>
  <si>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</si>
  <si>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</si>
  <si>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</si>
  <si>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</si>
  <si>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</si>
  <si>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</si>
  <si>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</si>
  <si>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</si>
  <si>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</si>
  <si>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OTROS ACTIVOS</t>
  </si>
  <si>
    <t>ESF-12</t>
  </si>
  <si>
    <t>CUENTAS Y DOCUMENTOS POR PAGAR</t>
  </si>
  <si>
    <t>ESF-13</t>
  </si>
  <si>
    <t>FONDOS Y BIENES DE TERCEROS</t>
  </si>
  <si>
    <t>ESF-14</t>
  </si>
  <si>
    <t>PASIVOS DIFERIDOS</t>
  </si>
  <si>
    <t>ESF-15</t>
  </si>
  <si>
    <t>PROVISIONES</t>
  </si>
  <si>
    <t>ESF-16</t>
  </si>
  <si>
    <t>OTROS PASIVOS</t>
  </si>
  <si>
    <t>VHP-01</t>
  </si>
  <si>
    <t>PATRIMONIO CONTRIBUIDO</t>
  </si>
  <si>
    <t>VHP-02</t>
  </si>
  <si>
    <t>PATRIMONIO GENERADO</t>
  </si>
  <si>
    <t>EFE-01</t>
  </si>
  <si>
    <t>EFECTIVO Y EQUIVALENTES</t>
  </si>
  <si>
    <t>EFE-02</t>
  </si>
  <si>
    <t>ADQ. DE ACT. DE INVERSIÓN EFECTIVAMENTE PAGADAS</t>
  </si>
  <si>
    <t>EFE-03</t>
  </si>
  <si>
    <t>CONCILIACION DE FLUJOS DE EFECTIVO NETOS</t>
  </si>
  <si>
    <t>Conciliacion_Ig</t>
  </si>
  <si>
    <t>CONCILIACIÓN ENTRE LOS INGRESOS PRESUPUESTARIOS Y CONTABLES</t>
  </si>
  <si>
    <t>Conciliacion_Eg</t>
  </si>
  <si>
    <t>CONCILIACIÓN ENTRE LOS EGRESOS PRESUPUESTARIOS Y LOS GASTOS CONTABLES</t>
  </si>
  <si>
    <t>II. DE MEMORIA (DE ORDEN):</t>
  </si>
  <si>
    <t>Memoria</t>
  </si>
  <si>
    <t>CONTABLES</t>
  </si>
  <si>
    <t>PRESUPUESTARIAS</t>
  </si>
  <si>
    <t>INGRESOS</t>
  </si>
  <si>
    <t>EGRESOS</t>
  </si>
  <si>
    <t>Bajo protesta de decir verdad declaramos que los Estados Financieros y sus notas, son razonablemente correctos y son responsabilidad del emisor.</t>
  </si>
  <si>
    <t>Notas de Desglose Estado de Actividades</t>
  </si>
  <si>
    <t>Notas</t>
  </si>
  <si>
    <t>ACT-01 INGRESOS y OTROS BENEFICIOS</t>
  </si>
  <si>
    <t>Cuenta</t>
  </si>
  <si>
    <t>Nombre de la Cuenta</t>
  </si>
  <si>
    <t>Monto</t>
  </si>
  <si>
    <t>%</t>
  </si>
  <si>
    <t>Explicación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</si>
  <si>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</si>
  <si>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</si>
  <si>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</si>
  <si>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</si>
  <si>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</si>
  <si>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</si>
  <si>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</si>
  <si>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</si>
  <si>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</si>
  <si>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Impuestos no Comprendidos en la Ley de Ingresos Vigente, Causados en Ejercicios Fiscales Anteriores Pendientes de Liquidación o Pago</t>
  </si>
  <si>
    <t>Otros Impuestos</t>
  </si>
  <si>
    <t>Cuotas y Aportaciones de Seguridad Social</t>
  </si>
  <si>
    <t>Aportaciones para Fondos de Vivienda</t>
  </si>
  <si>
    <t>Cuotas para la Seguridad Social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</si>
  <si>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</si>
  <si>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</si>
  <si>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</si>
  <si>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</si>
  <si>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</si>
  <si>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Contribuciones de Mejoras no Comprendidas en la Ley de Ingresos Vigente, Causadas en Ejercicios Fiscales Anteriores Pendientes de Liquidación o Pago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</si>
  <si>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</si>
  <si>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</si>
  <si>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</si>
  <si>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</si>
  <si>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Derechos no Comprendidos en la Ley de Ingresos Vigente, Causados en Ejercicios Fiscales Anteriores Pendientes de Liquidación o Pago</t>
  </si>
  <si>
    <t>Otros Derechos</t>
  </si>
  <si>
    <t>Productos</t>
  </si>
  <si>
    <t>Productos no Comprendidos en la Ley de Ingresos Vigente, Causados en Ejercicios Fiscales Anteriores Pendientes de Liquidación o Pago</t>
  </si>
  <si>
    <t>Aprovechamientos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</si>
  <si>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</si>
  <si>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</si>
  <si>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</si>
  <si>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</si>
  <si>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</si>
  <si>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Aprovechamientos no Comprendidos en la Ley de Ingresos Vigente, Causados en Ejercicios Fiscales Anteriores Pendientes de Liquidación o Pago</t>
  </si>
  <si>
    <t>Accesorios de Aprovechamientos</t>
  </si>
  <si>
    <t>Otros Aprovechamientos</t>
  </si>
  <si>
    <t>Ingresos por Venta de Bienes y Prestación de Servicios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</si>
  <si>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</si>
  <si>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</si>
  <si>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</si>
  <si>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</si>
  <si>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</si>
  <si>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</si>
  <si>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</si>
  <si>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</si>
  <si>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</si>
  <si>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</si>
  <si>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Participaciones</t>
  </si>
  <si>
    <t>Aportaciones</t>
  </si>
  <si>
    <t>Convenios</t>
  </si>
  <si>
    <t>Incentivos derivados de la Colaboración Fiscal</t>
  </si>
  <si>
    <t>Fondos Distintos de Aportaciones</t>
  </si>
  <si>
    <t>Transferencias, Asignaciones, Subsidios y Otras ayudas</t>
  </si>
  <si>
    <t>Transferencias Internas y Asignaciones del Sector Público</t>
  </si>
  <si>
    <t>Subsidios y Subvenciones</t>
  </si>
  <si>
    <t>Pensiones y Jubilaciones</t>
  </si>
  <si>
    <t>Transferencias del Fondo Mexicano del Petróleo para la Estabilización y el Desarrollo</t>
  </si>
  <si>
    <t>OTROS INGRESOS Y BENEFICIOS</t>
  </si>
  <si>
    <t>Ingresos Financieros</t>
  </si>
  <si>
    <t>Intereses Ganados de Títulos, Valores y demás Instrumentos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</si>
  <si>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</si>
  <si>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</si>
  <si>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</si>
  <si>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</si>
  <si>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</si>
  <si>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</si>
  <si>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</si>
  <si>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</si>
  <si>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</si>
  <si>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</si>
  <si>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</si>
  <si>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por Tipo de Cambio a Favor</t>
  </si>
  <si>
    <t>Diferencias de Cotizaciones a Favor en Valores Negociables</t>
  </si>
  <si>
    <t>Resultado por Posición Monetaria</t>
  </si>
  <si>
    <t>Utilidades por Participación Patrimonial</t>
  </si>
  <si>
    <t>Diferencias por Reestructuración de Deuda Pública a Favor</t>
  </si>
  <si>
    <t>ACT-02 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</si>
  <si>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</si>
  <si>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</si>
  <si>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</si>
  <si>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</si>
  <si>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</si>
  <si>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</si>
  <si>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</si>
  <si>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</si>
  <si>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</si>
  <si>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</si>
  <si>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</si>
  <si>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</si>
  <si>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</si>
  <si>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</si>
  <si>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</si>
  <si>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</si>
  <si>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</si>
  <si>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</si>
  <si>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</si>
  <si>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</si>
  <si>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</si>
  <si>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</si>
  <si>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</si>
  <si>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</si>
  <si>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</si>
  <si>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</si>
  <si>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</si>
  <si>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</si>
  <si>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</si>
  <si>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</si>
  <si>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</si>
  <si>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</si>
  <si>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</si>
  <si>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</si>
  <si>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</si>
  <si>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</si>
  <si>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</si>
  <si>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</si>
  <si>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</si>
  <si>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</si>
  <si>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</si>
  <si>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</si>
  <si>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</si>
  <si>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</si>
  <si>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</si>
  <si>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</si>
  <si>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</si>
  <si>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</si>
  <si>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</si>
  <si>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</si>
  <si>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</si>
  <si>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</si>
  <si>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</si>
  <si>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</si>
  <si>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</si>
  <si>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</si>
  <si>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</si>
  <si>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</si>
  <si>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</si>
  <si>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</si>
  <si>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</si>
  <si>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</si>
  <si>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</si>
  <si>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</si>
  <si>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</si>
  <si>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</si>
  <si>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</si>
  <si>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</si>
  <si>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</si>
  <si>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</si>
  <si>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</si>
  <si>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</si>
  <si>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</si>
  <si>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</si>
  <si>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</si>
  <si>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</si>
  <si>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</si>
  <si>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</si>
  <si>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</si>
  <si>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</si>
  <si>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</si>
  <si>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</si>
  <si>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</si>
  <si>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</si>
  <si>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</si>
  <si>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</si>
  <si>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</si>
  <si>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</si>
  <si>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</si>
  <si>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Disminución de Bienes por pérdida, obsolescencia y deterioro</t>
  </si>
  <si>
    <t>Provisiones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</si>
  <si>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</si>
  <si>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</si>
  <si>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</si>
  <si>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</si>
  <si>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</si>
  <si>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</si>
  <si>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</si>
  <si>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</si>
  <si>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</si>
  <si>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</si>
  <si>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</si>
  <si>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</si>
  <si>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</t>
  </si>
  <si>
    <t>Diferencias de Cotizaciones Negativas en Valores Negociables</t>
  </si>
  <si>
    <t>Pérdidas por Participación Patrimonial</t>
  </si>
  <si>
    <t>Diferencias por Reestructuración de Deuda Pública Negativas</t>
  </si>
  <si>
    <t>Otros Gastos Varios</t>
  </si>
  <si>
    <t>INVERSIÓN PÚBLICA</t>
  </si>
  <si>
    <t>Inversión Pública no Capitalizable</t>
  </si>
  <si>
    <t>Construcción en Bienes no Capitalizable</t>
  </si>
  <si>
    <t>Notas de Desglose Estado de Situación Financiera</t>
  </si>
  <si>
    <t>ESF-01 FONDOS CON AFECTACIÓN ESPECÍFICA E INVERSIONES FINANCIERAS</t>
  </si>
  <si>
    <t>Tipo</t>
  </si>
  <si>
    <t>Inversiones Temporales (Hasta 3 meses)</t>
  </si>
  <si>
    <t>Fondos con Afectación Específica</t>
  </si>
  <si>
    <t>Inversiones Financieras de Corto Plazo</t>
  </si>
  <si>
    <t>ESF-02 CONTRIBUCIONES POR RECUPERAR</t>
  </si>
  <si>
    <t>Factibilidad de Cobro</t>
  </si>
  <si>
    <t>Cuentas por Cobrar a Corto Plazo</t>
  </si>
  <si>
    <t>Ingresos por Recuperar a Corto Plazo</t>
  </si>
  <si>
    <t>ESF-03 CONTRIBUCIONES POR RECUPERAR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</si>
  <si>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</si>
  <si>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</si>
  <si>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</si>
  <si>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</si>
  <si>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</si>
  <si>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</si>
  <si>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</si>
  <si>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Préstamos Otorgados a Corto Plazo</t>
  </si>
  <si>
    <t>Otros Derechos a Recibir Efectivo o Equivalentes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</si>
  <si>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</si>
  <si>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</si>
  <si>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</si>
  <si>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</si>
  <si>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</si>
  <si>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ESF-04 BIENES DISPONIBLES PARA SU TRANSFORMACIÓN ESTIMACIONES Y DETERIOROS (INVENTARIOS)</t>
  </si>
  <si>
    <t>Sistema de Costeo</t>
  </si>
  <si>
    <t>Método de Valuación</t>
  </si>
  <si>
    <t>Impacto de Información Financiera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</si>
  <si>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</si>
  <si>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</si>
  <si>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</si>
  <si>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</si>
  <si>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</si>
  <si>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</si>
  <si>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</si>
  <si>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Conveniencia de Aplicación</t>
  </si>
  <si>
    <t>Almacenes</t>
  </si>
  <si>
    <t>Almacén de Materiales y Suministros de Consumo</t>
  </si>
  <si>
    <t>ESF-06 FIDEICOMISOS, MANDATOS Y CONTRATOS ANÁLOGOS</t>
  </si>
  <si>
    <t>Fideicomisos, Mandatos y Contratos Análogos</t>
  </si>
  <si>
    <t>ESF-07 PARTICIPACIONES Y APORTACIONES DE CAPITAL</t>
  </si>
  <si>
    <t>Inversiones a Largo Plazo</t>
  </si>
  <si>
    <t>Títulos y Valores a Largo Plazo</t>
  </si>
  <si>
    <t>Participaciones y Aportaciones de Capital</t>
  </si>
  <si>
    <t>ESF-08 BIENES MUEBLES E INMUEBLES</t>
  </si>
  <si>
    <t>Dep. Gasto</t>
  </si>
  <si>
    <t>Dep. Acumulada</t>
  </si>
  <si>
    <t>Método de depreciación</t>
  </si>
  <si>
    <t>Tasas determinada</t>
  </si>
  <si>
    <t>Criterios</t>
  </si>
  <si>
    <t>Estado del bien</t>
  </si>
  <si>
    <t>Características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</si>
  <si>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</si>
  <si>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</si>
  <si>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</si>
  <si>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</si>
  <si>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</si>
  <si>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</si>
  <si>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</si>
  <si>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</si>
  <si>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</si>
  <si>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</si>
  <si>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</si>
  <si>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</si>
  <si>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</si>
  <si>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</si>
  <si>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</si>
  <si>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</si>
  <si>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</si>
  <si>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ESF-09 INTANGIBLES Y DIFERIDOS</t>
  </si>
  <si>
    <t>Amort. Gasto</t>
  </si>
  <si>
    <t>Amort. Acum</t>
  </si>
  <si>
    <t>Métodos aplicados</t>
  </si>
  <si>
    <t>Tasas Aplicada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</si>
  <si>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</si>
  <si>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</si>
  <si>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</si>
  <si>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</si>
  <si>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</si>
  <si>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</si>
  <si>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</si>
  <si>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</si>
  <si>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</si>
  <si>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</si>
  <si>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</si>
  <si>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</si>
  <si>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</si>
  <si>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ESF-10 ESTIMACIONES Y DETERIOROS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</si>
  <si>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</si>
  <si>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</si>
  <si>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</si>
  <si>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ESF-11 OTROS ACTIVOS</t>
  </si>
  <si>
    <t>Otros Activos Circulantes</t>
  </si>
  <si>
    <t>Valores en Garantía</t>
  </si>
  <si>
    <t>Bienes en Garantía (excluye depósitos de fondos)</t>
  </si>
  <si>
    <t>Bienes derivados de embargos, decomisos, aseguramientos y dación en pago</t>
  </si>
  <si>
    <t>Adquisición con Fondos de Terceros</t>
  </si>
  <si>
    <t>Otros Activos no Circulantes</t>
  </si>
  <si>
    <t>Bienes en Concesión</t>
  </si>
  <si>
    <t>Bienes en Arrendamiento Financiero</t>
  </si>
  <si>
    <t>Bienes en Comodato</t>
  </si>
  <si>
    <t>ESF-12 CUENTAS Y DOCUMENTOS POR PAGAR</t>
  </si>
  <si>
    <t>Más 365 Días</t>
  </si>
  <si>
    <t>Caracteristicas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</si>
  <si>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</si>
  <si>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</si>
  <si>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</si>
  <si>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</si>
  <si>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</si>
  <si>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</si>
  <si>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</si>
  <si>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</si>
  <si>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</si>
  <si>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</si>
  <si>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</si>
  <si>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</si>
  <si>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</si>
  <si>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</si>
  <si>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ESF-13 FONDOS Y BIENES DE TERCEROS</t>
  </si>
  <si>
    <t>Naturaleza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</si>
  <si>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</si>
  <si>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</si>
  <si>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</si>
  <si>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</si>
  <si>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</si>
  <si>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</si>
  <si>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</si>
  <si>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</si>
  <si>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</si>
  <si>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</si>
  <si>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</si>
  <si>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</si>
  <si>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</si>
  <si>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</si>
  <si>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ESF-14 PASIVOS DIFERIDOS</t>
  </si>
  <si>
    <t>Pasivos Diferidos a Corto Plazo</t>
  </si>
  <si>
    <t>Ingresos Cobrados por Adelantado a Corto Plazo</t>
  </si>
  <si>
    <t>Intereses Cobrados por Adelantado a Corto Plazo</t>
  </si>
  <si>
    <t>Otros Pasivos Diferidos a Corto Plazo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</si>
  <si>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</si>
  <si>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</si>
  <si>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</si>
  <si>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</si>
  <si>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ESF-15 PROVISIONES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</si>
  <si>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</si>
  <si>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</si>
  <si>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</si>
  <si>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</si>
  <si>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</si>
  <si>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</si>
  <si>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</si>
  <si>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</si>
  <si>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</si>
  <si>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ESF-16 OTROS PASIVOS</t>
  </si>
  <si>
    <t>Otros Pasivos a Corto Plazo</t>
  </si>
  <si>
    <t>Ingresos por Clasificar</t>
  </si>
  <si>
    <t>Recaudación por Participar</t>
  </si>
  <si>
    <t>Otros Pasivos Circulantes</t>
  </si>
  <si>
    <t>Notas de Desglose Estado de Variación en la Hacienda Pública</t>
  </si>
  <si>
    <t>VHP-01 PATRIMONIO CONTRIBUIDO</t>
  </si>
  <si>
    <t>Donaciones de Capital</t>
  </si>
  <si>
    <t>Actualización de la Hacienda Pública/Patrimonio</t>
  </si>
  <si>
    <t>VHP-02 PATRIMONIO GENERADO</t>
  </si>
  <si>
    <t>Procedencia</t>
  </si>
  <si>
    <t>Resultado del Ejercicio (Ahorro/Desahorro)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</si>
  <si>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</si>
  <si>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</si>
  <si>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</si>
  <si>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</si>
  <si>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</si>
  <si>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</si>
  <si>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</si>
  <si>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</si>
  <si>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</si>
  <si>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</si>
  <si>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</si>
  <si>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</si>
  <si>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</si>
  <si>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Cambios en Estimaciones Contables</t>
  </si>
  <si>
    <t>Notas de Desglose Estado de Flujos de Efectivo</t>
  </si>
  <si>
    <t>EFE-01 EFECTIVO Y EQUIVALENTES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</si>
  <si>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</si>
  <si>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</si>
  <si>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</si>
  <si>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</si>
  <si>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</si>
  <si>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Total de Efectivo y Equivalentes</t>
  </si>
  <si>
    <t>EFE-02 ADQ. DE ACT. DE INVERSIÓN EFECTIVAMENTE PAGADAS</t>
  </si>
  <si>
    <t>Total de Aplicación de efectivo por Actividades de Inversión</t>
  </si>
  <si>
    <t>EFE-03 CONCILIACION DE FLUJOS DE EFECTIVO NETOS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</si>
  <si>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</si>
  <si>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</si>
  <si>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</si>
  <si>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</si>
  <si>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</si>
  <si>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</si>
  <si>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Diferencias por Tipo de Cambio Negativas en Efectivo y Equivalentes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</si>
  <si>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</si>
  <si>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</si>
  <si>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</si>
  <si>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</si>
  <si>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</si>
  <si>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</si>
  <si>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(-) Movimientos de partidas (o rubros) que afectan al efectivo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</si>
  <si>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</si>
  <si>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</si>
  <si>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</si>
  <si>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</si>
  <si>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</si>
  <si>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</si>
  <si>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</si>
  <si>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</si>
  <si>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</si>
  <si>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</si>
  <si>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Enajenaciones</t>
  </si>
  <si>
    <t>= Flujos de Efectivo Netos de las Actividades de Operación</t>
  </si>
  <si>
    <t>Conciliación entre los Ingresos Presupuestarios y Contables</t>
  </si>
  <si>
    <t>(Cifras en pesos)</t>
  </si>
  <si>
    <t>Concepto</t>
  </si>
  <si>
    <t>1. Total de Ingresos Presupuestarios</t>
  </si>
  <si>
    <t>2. Más Ingresos Contables No Presupuestarios</t>
  </si>
  <si>
    <t>2.1</t>
  </si>
  <si>
    <t>2.2</t>
  </si>
  <si>
    <t>Incremento por Variación de inventarios</t>
  </si>
  <si>
    <t>2.3</t>
  </si>
  <si>
    <t>2.4</t>
  </si>
  <si>
    <t>2.5</t>
  </si>
  <si>
    <t>2.6</t>
  </si>
  <si>
    <t>Otros Ingresos Contables No Presupuestarios</t>
  </si>
  <si>
    <t>3. Menos Ingresos Presupuestarios No Contables</t>
  </si>
  <si>
    <t>Aprovechamientos Patrimoniales</t>
  </si>
  <si>
    <t>Ingresos Derivados de Financiamientos</t>
  </si>
  <si>
    <t>Otros Ingresos Presupuestarios No Contables</t>
  </si>
  <si>
    <t>4. Total de Ingresos Contables</t>
  </si>
  <si>
    <t>Conciliación entre los Egresos Presupuestarios y los Gastos Contables</t>
  </si>
  <si>
    <t>1. Total de Egresos Presupuestarios</t>
  </si>
  <si>
    <t>2. Menos Egresos Presupuestarios No Contables</t>
  </si>
  <si>
    <t>2.10</t>
  </si>
  <si>
    <t>Bienes Inmuebles</t>
  </si>
  <si>
    <t>2.11</t>
  </si>
  <si>
    <t>2.12</t>
  </si>
  <si>
    <t>Obra Pública en Bienes de Dominio Público</t>
  </si>
  <si>
    <t>2.13</t>
  </si>
  <si>
    <t>Obra Pública en Bienes Propios</t>
  </si>
  <si>
    <t>2.14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</si>
  <si>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</si>
  <si>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</si>
  <si>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</si>
  <si>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</si>
  <si>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</si>
  <si>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</si>
  <si>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</si>
  <si>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</si>
  <si>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</si>
  <si>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</si>
  <si>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</si>
  <si>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</si>
  <si>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</si>
  <si>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</si>
  <si>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</si>
  <si>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</si>
  <si>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</si>
  <si>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</si>
  <si>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</si>
  <si>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</si>
  <si>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</si>
  <si>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3.6</t>
  </si>
  <si>
    <t>Materiales y Suministros (consumos)</t>
  </si>
  <si>
    <t>3.7</t>
  </si>
  <si>
    <t>Otros Gastos Contables No Presupuestarios</t>
  </si>
  <si>
    <t>4. Total de Gastos Contables</t>
  </si>
  <si>
    <t>Notas de Memoria</t>
  </si>
  <si>
    <t>Saldo Inicial</t>
  </si>
  <si>
    <t>Cargos del Período</t>
  </si>
  <si>
    <t>Abonos del Período</t>
  </si>
  <si>
    <t>Saldo Final</t>
  </si>
  <si>
    <t>Valores en Custodia</t>
  </si>
  <si>
    <t>Tasa</t>
  </si>
  <si>
    <t>Vencimiento</t>
  </si>
  <si>
    <t>Tipo de Contrato</t>
  </si>
  <si>
    <t>CUENTAS DE ORDEN CONTABLES</t>
  </si>
  <si>
    <t>Custodia de Valores</t>
  </si>
  <si>
    <t>Instrumentos de Crédito Prestados a Formadores de Mercado</t>
  </si>
  <si>
    <t>Préstamo de Instrumentos de Crédito a Formadores de Mercado y su Garantía</t>
  </si>
  <si>
    <t>Instrumentos de Crédito Recibidos en Garantía de los Formadores de Mercado</t>
  </si>
  <si>
    <t>Garantía de Créditos Recibidos de los Formadores de Mercado</t>
  </si>
  <si>
    <t>Autorización para la Emisión de Bonos, Títulos y Valores de la Deuda Pública Interna</t>
  </si>
  <si>
    <t>Autorización para la Emisión de Bonos, Títulos y Valores de la Deuda Pública Externa</t>
  </si>
  <si>
    <t>Emisiones Autorizadas de la Deuda Pública Interna y Externa</t>
  </si>
  <si>
    <t>Suscripción de Contratos de Préstamos y Otras Obligaciones de la Deuda Pública Interna</t>
  </si>
  <si>
    <t>Suscripción de Contratos de Préstamos y Otras Obligaciones de la Deuda Pública Externa</t>
  </si>
  <si>
    <t>Contratos de Préstamos y Otras Obligaciones de la Deuda Pública Interna y Externa</t>
  </si>
  <si>
    <t>Avales Autorizados</t>
  </si>
  <si>
    <t>Avales Firmados</t>
  </si>
  <si>
    <t>Fianzas y Garantías Recibidas por Deudas a Cobrar</t>
  </si>
  <si>
    <t>Fianzas y Garantías Recibidas</t>
  </si>
  <si>
    <t>Fianzas Otorgadas para Respaldar Obligaciones no Fiscales del Gobierno</t>
  </si>
  <si>
    <t>Fianzas Otorgadas del Gobierno para Respaldar Obligaciones no Fiscales</t>
  </si>
  <si>
    <t>Demandas Judiciales en Proceso de Resolución</t>
  </si>
  <si>
    <t>Resolución de Demandas en Proceso Judicial</t>
  </si>
  <si>
    <t>Contratos para Inversión Mediante Proyectos para Prestación de Servicios (PPS) y Similares</t>
  </si>
  <si>
    <t>Inversión Pública Contratada Mediante Proyectos para Prestación de Servicios (PPS) y Similares</t>
  </si>
  <si>
    <t>Bienes Bajo Contrato en Concesión</t>
  </si>
  <si>
    <t>Contrato de Concesión por Bienes</t>
  </si>
  <si>
    <t>Bienes Bajo Contrato en Comodato</t>
  </si>
  <si>
    <t>Contrato de Comodato por Bienes</t>
  </si>
  <si>
    <t>CUENTAS DE ORDEN PRESUPUESTARIO</t>
  </si>
  <si>
    <t>Cuentas de Orden Presupuestarias de Ingresos</t>
  </si>
  <si>
    <t>Ley de Ingresos Estimada</t>
  </si>
  <si>
    <t>Ley de Ingresos por Ejecutar</t>
  </si>
  <si>
    <t>Modificaciones a la Ley de Ingresos Estimada</t>
  </si>
  <si>
    <t>Ley de Ingresos Devengada</t>
  </si>
  <si>
    <t>Ley de Ingresos Recaudada</t>
  </si>
  <si>
    <t>Cuentas de Orden Presupuestarias de Egresos</t>
  </si>
  <si>
    <t>Presupuesto de Egresos Aprobado</t>
  </si>
  <si>
    <t>Presupuesto de Egresos por Ejercer</t>
  </si>
  <si>
    <t>Modificaciones al Presupuesto de Egresos Aprobado</t>
  </si>
  <si>
    <t>Presupuesto de Egresos Comprometido</t>
  </si>
  <si>
    <t>Presupuesto de Egresos Devengado</t>
  </si>
  <si>
    <t>Presupuesto de Egresos Ejercido</t>
  </si>
  <si>
    <t>Presupuesto de Egresos Pagado</t>
  </si>
  <si>
    <t>INSTITUTO CULTURAL DE LEON</t>
  </si>
  <si>
    <t>41730-0730-0001-0001</t>
  </si>
  <si>
    <t>CASA DE LA CULTURA DIEGO RIVERA</t>
  </si>
  <si>
    <t>41730-0730-0001-0002</t>
  </si>
  <si>
    <t>ESCUELA DE ARTES PLASTICAS</t>
  </si>
  <si>
    <t>41730-0730-0001-0004</t>
  </si>
  <si>
    <t>ESCUELA DE MUSICA</t>
  </si>
  <si>
    <t>41730-0730-0001-0006</t>
  </si>
  <si>
    <t>CACUL EFREN HERNANDEZ</t>
  </si>
  <si>
    <t>41730-0730-0003-0002</t>
  </si>
  <si>
    <t>RENTA DE STAND</t>
  </si>
  <si>
    <t>41730-0730-0010-0007</t>
  </si>
  <si>
    <t>APOYOS (FACTURAS)</t>
  </si>
  <si>
    <t>41730-0730-0010-0010</t>
  </si>
  <si>
    <t>OTROS</t>
  </si>
  <si>
    <t>41730-0730-0010-0012</t>
  </si>
  <si>
    <t>ALTERNATIVAS</t>
  </si>
  <si>
    <t>41730-0730-0010-0014</t>
  </si>
  <si>
    <t>OTROS INGRESOS CON IVA</t>
  </si>
  <si>
    <t>41730-0730-0011-0001</t>
  </si>
  <si>
    <t>TEATRO MANUEL DOBLADO</t>
  </si>
  <si>
    <t>41730-0730-0011-0002</t>
  </si>
  <si>
    <t>TEATRO MARIA GREVER</t>
  </si>
  <si>
    <t>41730-0730-0014-0001</t>
  </si>
  <si>
    <t>ARRENDAMIENTO PLAZA DE GALLOS</t>
  </si>
  <si>
    <t>42210-0910-0001-0001</t>
  </si>
  <si>
    <t>TRANSFERENCIAS FEDERALES NO ETIQUETADAS</t>
  </si>
  <si>
    <t>42210-0910-0001-0005</t>
  </si>
  <si>
    <t>INGRESOS POR SUBSIDIO MUNICIPIO</t>
  </si>
  <si>
    <t>51110-1131-0000-0000</t>
  </si>
  <si>
    <t>SUELDOS BASE AL PERSONAL PERMANENTE</t>
  </si>
  <si>
    <t>51120-1212-0000-0000</t>
  </si>
  <si>
    <t>HONORARIOS</t>
  </si>
  <si>
    <t>51120-1221-0000-0000</t>
  </si>
  <si>
    <t>SUELDOS BASE AL PERSONAL EVENTUAL</t>
  </si>
  <si>
    <t>51130-1311-0000-0000</t>
  </si>
  <si>
    <t>PRIMAS POR AÑOS DE SERVICIOS EFECTIVOS P</t>
  </si>
  <si>
    <t/>
  </si>
  <si>
    <t>51130-1321-0000-0000</t>
  </si>
  <si>
    <t>PRIMAS DE VACACIONES, DOMINICAL</t>
  </si>
  <si>
    <t>51130-1323-0000-0000</t>
  </si>
  <si>
    <t>GRATIFICACIÓN FIN DE AÑO</t>
  </si>
  <si>
    <t>51130-1342-0000-0000</t>
  </si>
  <si>
    <t>RETRIBUCIONES POR ACTIVIDADES ESPECIALES</t>
  </si>
  <si>
    <t>51140-1411-0000-0000</t>
  </si>
  <si>
    <t>APORTACIONES DE SEGURIDAD SOCIAL</t>
  </si>
  <si>
    <t>51140-1421-0000-0000</t>
  </si>
  <si>
    <t>APORTACIONES A FONDOS DE VIVIENDA</t>
  </si>
  <si>
    <t>51140-1431-0000-0000</t>
  </si>
  <si>
    <t>APORTACIONES AL SISTEMA PARA EL RETIRO</t>
  </si>
  <si>
    <t>51150-1511-0000-0000</t>
  </si>
  <si>
    <t>CUOTAS PARA EL FONDO DE AHORRO</t>
  </si>
  <si>
    <t>51150-1522-0000-0000</t>
  </si>
  <si>
    <t>LIQUIDACIONES POR INDEMNIZACIONES Y POR</t>
  </si>
  <si>
    <t>51150-1545-0000-0000</t>
  </si>
  <si>
    <t>AYUDA PARA DESPENSA</t>
  </si>
  <si>
    <t>51150-1547-0000-0000</t>
  </si>
  <si>
    <t>AYUDA PARA DÍA DE REYES</t>
  </si>
  <si>
    <t>51150-1592-0000-0000</t>
  </si>
  <si>
    <t>PREMIO POR PUNTUALIDAD</t>
  </si>
  <si>
    <t>51150-1593-0000-0000</t>
  </si>
  <si>
    <t>PREMIO POR ASISTENCIA</t>
  </si>
  <si>
    <t>51210-2111-0000-0000</t>
  </si>
  <si>
    <t>MATERIALES Y ÚTILES DE OFICINA</t>
  </si>
  <si>
    <t>51210-2141-0000-0000</t>
  </si>
  <si>
    <t>MATERIALES Y ÚTILES DE TECNOLOGÍAS DE LA</t>
  </si>
  <si>
    <t>51210-2151-0000-0000</t>
  </si>
  <si>
    <t>MATERIAL IMPRESO E INFORMACIÓN DIGITAL</t>
  </si>
  <si>
    <t>51210-2161-0000-0000</t>
  </si>
  <si>
    <t>MATERIAL DE LIMPIEZA</t>
  </si>
  <si>
    <t>51220-2211-0000-0000</t>
  </si>
  <si>
    <t>PRODUCTOS ALIMENTICIOS PARA PERSONAS</t>
  </si>
  <si>
    <t>51240-2461-0000-0000</t>
  </si>
  <si>
    <t>Material eléctrico y electrónico</t>
  </si>
  <si>
    <t>51240-2481-0000-0000</t>
  </si>
  <si>
    <t>MATERIALES COMPLEMENTARIOS .</t>
  </si>
  <si>
    <t>51260-2613-0000-0000</t>
  </si>
  <si>
    <t>Combustibles, lubricantes y aditivos des</t>
  </si>
  <si>
    <t>51270-2721-0000-0000</t>
  </si>
  <si>
    <t>PRENDAS DE SEGURIDAD Y PROTECCION PERSON</t>
  </si>
  <si>
    <t>51290-2921-0000-0000</t>
  </si>
  <si>
    <t>REFACCIONES Y ACCESORIOS MENORES DE EDIF</t>
  </si>
  <si>
    <t>51290-2941-0000-0000</t>
  </si>
  <si>
    <t>REFACCIONES Y ACCESORIOS MENORES DE EQUI</t>
  </si>
  <si>
    <t>51310-3111-0000-0000</t>
  </si>
  <si>
    <t>SERVICIO DE ENERGÍA ELÉCTRICA</t>
  </si>
  <si>
    <t>51310-3131-0000-0000</t>
  </si>
  <si>
    <t>SERVICIO DE AGUA</t>
  </si>
  <si>
    <t>51310-3141-0000-0000</t>
  </si>
  <si>
    <t>SERVICIO TELEFONÍA TRADICIONAL</t>
  </si>
  <si>
    <t>51310-3151-0000-0000</t>
  </si>
  <si>
    <t>SERVICIO TELEFONÍA CELULAR</t>
  </si>
  <si>
    <t>51310-3171-0000-0000</t>
  </si>
  <si>
    <t>Servicios de acceso de Internet, redes y</t>
  </si>
  <si>
    <t>51310-3181-0000-0000</t>
  </si>
  <si>
    <t>SERVICIOS POSTALES</t>
  </si>
  <si>
    <t>51320-3233-0000-0000</t>
  </si>
  <si>
    <t>Arrendamiento de equipo y bienes informá</t>
  </si>
  <si>
    <t>51330-3311-0000-0000</t>
  </si>
  <si>
    <t>SERVICIOS LEGALES</t>
  </si>
  <si>
    <t>51330-3361-0000-0000</t>
  </si>
  <si>
    <t>IMPRESIONES OFICIALES</t>
  </si>
  <si>
    <t>51330-3362-0000-0000</t>
  </si>
  <si>
    <t>SERVICIO DE APOYO ADMINISTRATIVO</t>
  </si>
  <si>
    <t>51330-3381-0000-0000</t>
  </si>
  <si>
    <t>SERVICIOS DE VIGILANCIA</t>
  </si>
  <si>
    <t>51330-3391-0000-0000</t>
  </si>
  <si>
    <t>SERVICIOS PROFESIONALES, CIENTÍFICOS Y T</t>
  </si>
  <si>
    <t>51340-3411-0000-0000</t>
  </si>
  <si>
    <t>SERVICIOS FINANCIEROS Y BANCARIOS</t>
  </si>
  <si>
    <t>51340-3451-0000-0000</t>
  </si>
  <si>
    <t>SEGURO DE BIENES PATRIMONIALES</t>
  </si>
  <si>
    <t>51340-3471-0000-0000</t>
  </si>
  <si>
    <t>FLETES Y MANIOBRAS</t>
  </si>
  <si>
    <t>51350-3511-0000-0000</t>
  </si>
  <si>
    <t>CONSERVACIÓN Y MANTENIMIENTO DE INMUEBLE</t>
  </si>
  <si>
    <t>51350-3513-0000-0000</t>
  </si>
  <si>
    <t>Adaptación de inmuebles</t>
  </si>
  <si>
    <t>51350-3521-0000-0000</t>
  </si>
  <si>
    <t>INSTALACIÓN, REPARACIÓN Y MANTENIMIENTO</t>
  </si>
  <si>
    <t>51350-3531-0000-0000</t>
  </si>
  <si>
    <t>51350-3551-0000-0000</t>
  </si>
  <si>
    <t>REPARACIÓN Y MANTENIMIENTO DE EQUIPO DE</t>
  </si>
  <si>
    <t>51350-3591-0000-0000</t>
  </si>
  <si>
    <t>Servicios de Jardineria y Fumigacion</t>
  </si>
  <si>
    <t>51360-3612-0000-0000</t>
  </si>
  <si>
    <t>Impresión y elaboración de publicaciones</t>
  </si>
  <si>
    <t>51360-3613-0000-0000</t>
  </si>
  <si>
    <t>ESPECTÁCULOS CULTURALES</t>
  </si>
  <si>
    <t>51360-3661-0000-0000</t>
  </si>
  <si>
    <t>SERVICIO DE CREACIÓN Y DIFUSIÓN DE CONTE</t>
  </si>
  <si>
    <t>51370-3711-0000-0000</t>
  </si>
  <si>
    <t>PASAJES AÉREOS NACIONALES</t>
  </si>
  <si>
    <t>51370-3721-0000-0000</t>
  </si>
  <si>
    <t>PASAJES TERRESTRES</t>
  </si>
  <si>
    <t>51370-3722-0000-0000</t>
  </si>
  <si>
    <t>PASAJES NACIONALES TERRESTRES FORANEOS</t>
  </si>
  <si>
    <t>51370-3751-0000-0000</t>
  </si>
  <si>
    <t>VIÁTICOS EN EL PAÍS.</t>
  </si>
  <si>
    <t>51370-3791-0000-0000</t>
  </si>
  <si>
    <t>OTROS SERVICIOS DE TRASLADO Y HOSPEDAJE</t>
  </si>
  <si>
    <t>51380-3811-0000-0000</t>
  </si>
  <si>
    <t>GASTOS DE CEREMONIAL</t>
  </si>
  <si>
    <t>51380-3812-0000-0000</t>
  </si>
  <si>
    <t>EVENTOS INSTITUCIONALES</t>
  </si>
  <si>
    <t>51380-3831-0000-0000</t>
  </si>
  <si>
    <t>CONGRESOS Y CONVENCIONES</t>
  </si>
  <si>
    <t>51380-3841-0000-0000</t>
  </si>
  <si>
    <t>EXPOSICIONES</t>
  </si>
  <si>
    <t>51380-3852-0000-0000</t>
  </si>
  <si>
    <t>GASTOS DE OFICINA Y ORGANIZACIÓN</t>
  </si>
  <si>
    <t>51390-3921-0000-0000</t>
  </si>
  <si>
    <t>OTROS IMPUESTOS Y DERECHOS</t>
  </si>
  <si>
    <t>51390-3961-0000-0000</t>
  </si>
  <si>
    <t>OTROS GASTOS POR RESPONSABILIDADES</t>
  </si>
  <si>
    <t>51390-3981-0000-0000</t>
  </si>
  <si>
    <t>Impuesto sobre nóminas</t>
  </si>
  <si>
    <t>51390-3991-0000-0000</t>
  </si>
  <si>
    <t>OTROS SERVICIOS GENERALES</t>
  </si>
  <si>
    <t>55151-0000-0001-0000</t>
  </si>
  <si>
    <t>DEPRECIACION DE MOBILIARIO Y EQUIPO</t>
  </si>
  <si>
    <t>55151-0000-0002-0000</t>
  </si>
  <si>
    <t>DEPRECIACION DE BIENES INFORMATICOS</t>
  </si>
  <si>
    <t>55152-0000-0001-0000</t>
  </si>
  <si>
    <t>DEPRECIACION DE MOBILIARIO Y EQ EDUCACIO</t>
  </si>
  <si>
    <t>55154-0000-0001-0000</t>
  </si>
  <si>
    <t>DEPRECIACION EQUIPO DE TRANSPORTE</t>
  </si>
  <si>
    <t>55156-0000-0001-0000</t>
  </si>
  <si>
    <t>DEPRECIACION DE HERRAMIENTAS</t>
  </si>
  <si>
    <t>55171-0000-0001-0000</t>
  </si>
  <si>
    <t>AMORTIZACION DE SOFTWARE</t>
  </si>
  <si>
    <t>31100-0000-0001-0001</t>
  </si>
  <si>
    <t>EN EFECTIVO</t>
  </si>
  <si>
    <t>31100-0000-0001-0002</t>
  </si>
  <si>
    <t>EN ESPECIE</t>
  </si>
  <si>
    <t>32200-0000-0001-0000</t>
  </si>
  <si>
    <t>32200-0000-0002-0000</t>
  </si>
  <si>
    <t>32200-0000-0003-0000</t>
  </si>
  <si>
    <t>32200-0000-0004-0000</t>
  </si>
  <si>
    <t>32200-0000-0005-0000</t>
  </si>
  <si>
    <t>32200-0000-0006-0000</t>
  </si>
  <si>
    <t>32200-0000-0007-0000</t>
  </si>
  <si>
    <t>32200-0000-0008-0000</t>
  </si>
  <si>
    <t>32200-0000-0009-0000</t>
  </si>
  <si>
    <t>32200-0000-0010-0000</t>
  </si>
  <si>
    <t>32200-0000-0011-0000</t>
  </si>
  <si>
    <t>32200-0000-0012-0000</t>
  </si>
  <si>
    <t>32200-0000-0013-0000</t>
  </si>
  <si>
    <t>32200-0000-0014-0000</t>
  </si>
  <si>
    <t>32200-0000-0015-0000</t>
  </si>
  <si>
    <t>32200-0000-0016-0000</t>
  </si>
  <si>
    <t>32200-0000-0017-0000</t>
  </si>
  <si>
    <t>32200-0000-0018-0000</t>
  </si>
  <si>
    <t>32200-0000-0019-0000</t>
  </si>
  <si>
    <t>32200-0000-0020-0000</t>
  </si>
  <si>
    <t>32200-0000-0021-0000</t>
  </si>
  <si>
    <t>32200-0000-0022-0000</t>
  </si>
  <si>
    <t>32200-0000-0024-0000</t>
  </si>
  <si>
    <t>32200-0000-0025-0000</t>
  </si>
  <si>
    <t>32200-0000-0027-0000</t>
  </si>
  <si>
    <t>32200-0000-0028-0000</t>
  </si>
  <si>
    <t>32200-0000-0029-0000</t>
  </si>
  <si>
    <t>32200-0000-0031-0000</t>
  </si>
  <si>
    <t>32200-0000-0033-0000</t>
  </si>
  <si>
    <t>32200-0000-0035-0000</t>
  </si>
  <si>
    <t>32200-0000-0037-0000</t>
  </si>
  <si>
    <t>32200-0000-0038-0000</t>
  </si>
  <si>
    <t>32200-0000-0039-0000</t>
  </si>
  <si>
    <t>32200-0000-0040-0000</t>
  </si>
  <si>
    <t>RESULTADOS DEL EJERCICIO 2024</t>
  </si>
  <si>
    <t>32200-0000-0041-0000</t>
  </si>
  <si>
    <t>RESULTADOS DEL EJERCICIO 2025</t>
  </si>
  <si>
    <t>32200-0300-0023-0000</t>
  </si>
  <si>
    <t>REMANENTE 2012</t>
  </si>
  <si>
    <t>32200-0300-0026-0000</t>
  </si>
  <si>
    <t>REMANENTE 2014</t>
  </si>
  <si>
    <t>32200-0300-0030-0000</t>
  </si>
  <si>
    <t>REMANENTE 2017</t>
  </si>
  <si>
    <t>32200-0300-0032-0000</t>
  </si>
  <si>
    <t>REMANENTE 2018</t>
  </si>
  <si>
    <t>32200-0300-0034-0001</t>
  </si>
  <si>
    <t>INGRESOS DE LIBRE DISPOSICION</t>
  </si>
  <si>
    <t>32200-0300-0034-0002</t>
  </si>
  <si>
    <t>INGRESOS DE FINANCIAMIENTOS FEDERALES</t>
  </si>
  <si>
    <t>32200-0300-0036-0001</t>
  </si>
  <si>
    <t>REMANENTE LIBRE DISPOSICION 2020</t>
  </si>
  <si>
    <t>32200-0300-0036-0002</t>
  </si>
  <si>
    <t>REMANENTE INGRESOS FEDERALES 2020</t>
  </si>
  <si>
    <t>32200-0300-0037-0001</t>
  </si>
  <si>
    <t>REMANENTE LIBRE DISPOSICION 2021</t>
  </si>
  <si>
    <t>32200-0300-0038-0001</t>
  </si>
  <si>
    <t>REMANENTE LIBRE DISPOSICION 2022</t>
  </si>
  <si>
    <t>32200-0300-0039-0001</t>
  </si>
  <si>
    <t>REMANENTE LIBRE DISPOSICION 2023</t>
  </si>
  <si>
    <t>32200-0300-0040-0001</t>
  </si>
  <si>
    <t>REMANENTE LIBRE DISPOSICION 2024</t>
  </si>
  <si>
    <t>32200-0300-0041-0001</t>
  </si>
  <si>
    <t>REMANENTE LIBRE DISPOSICION 2025</t>
  </si>
  <si>
    <t>11112-0000-0001-0000</t>
  </si>
  <si>
    <t>DIRECCION GENERAL</t>
  </si>
  <si>
    <t>11112-0000-0002-0000</t>
  </si>
  <si>
    <t>ADMINISTRACION</t>
  </si>
  <si>
    <t>11112-0000-0003-0000</t>
  </si>
  <si>
    <t>DIRECCION OPERATIVA</t>
  </si>
  <si>
    <t>11112-0000-0004-0000</t>
  </si>
  <si>
    <t>GALERIA JESUS GALLARDO</t>
  </si>
  <si>
    <t>11112-0000-0005-0000</t>
  </si>
  <si>
    <t>CASA DE LA CULTURA</t>
  </si>
  <si>
    <t>11112-0000-0006-0000</t>
  </si>
  <si>
    <t>11112-0000-0007-0000</t>
  </si>
  <si>
    <t>11112-0000-0009-0000</t>
  </si>
  <si>
    <t>VINCULACION</t>
  </si>
  <si>
    <t>11112-0000-0010-0000</t>
  </si>
  <si>
    <t>(MIL) MUSEO DE IDENTIDADES LEONESAS</t>
  </si>
  <si>
    <t>11112-0000-0011-0000</t>
  </si>
  <si>
    <t>11112-0000-0012-0000</t>
  </si>
  <si>
    <t>TERRITORIOS CULTURALES</t>
  </si>
  <si>
    <t>11121-0000-0001-0000</t>
  </si>
  <si>
    <t>BANCOMER</t>
  </si>
  <si>
    <t>11121-0000-0003-0001</t>
  </si>
  <si>
    <t>BANCO DEL BAJIO CTA 10572230201</t>
  </si>
  <si>
    <t>11121-0000-0003-0002</t>
  </si>
  <si>
    <t>BANCO DEL BAJIO 2169407201 FIC</t>
  </si>
  <si>
    <t>11121-0000-0003-0004</t>
  </si>
  <si>
    <t>BANCO DEL BAJIO 10572230202</t>
  </si>
  <si>
    <t>11121-0000-0003-0006</t>
  </si>
  <si>
    <t>BAJIO 4202750 CONACULTA</t>
  </si>
  <si>
    <t>11121-0000-0003-0007</t>
  </si>
  <si>
    <t>5307665 MUSEO DE LAS IDENTIDADES</t>
  </si>
  <si>
    <t>11121-0000-0003-0024</t>
  </si>
  <si>
    <t>10572230203 BANBAJIO SPEI CUOTAS</t>
  </si>
  <si>
    <t>11121-0000-0003-0030</t>
  </si>
  <si>
    <t>39230248 ACUERDO ESPECIFICO ICL IEC</t>
  </si>
  <si>
    <t>11121-0000-0020-0000</t>
  </si>
  <si>
    <t>126223141 GASTO OPERATIVO 2026</t>
  </si>
  <si>
    <t>11121-0000-0021-0000</t>
  </si>
  <si>
    <t>126223184 G79-2026 GENERAR UNA PROGRAMAC</t>
  </si>
  <si>
    <t>11121-0000-0022-0000</t>
  </si>
  <si>
    <t>126749364 F33-2026 REALIZAR ACCIONES EN</t>
  </si>
  <si>
    <t>11121-0000-0023-0000</t>
  </si>
  <si>
    <t>126749399 F34-2026 GENERAR EVENTOS ARTÍ</t>
  </si>
  <si>
    <t>11121-0000-0024-0000</t>
  </si>
  <si>
    <t>126749402 G76-2026 GENERAR OFERTAS DE AC</t>
  </si>
  <si>
    <t>11121-0000-0025-0000</t>
  </si>
  <si>
    <t>126749410 G77-2026 GENERAR UN PROGRAMA D</t>
  </si>
  <si>
    <t>11121-0000-0026-0000</t>
  </si>
  <si>
    <t>126749429 G78-3026 GENERAR UN PROGRAMA D</t>
  </si>
  <si>
    <t>11121-0000-0028-0000</t>
  </si>
  <si>
    <t>126807062 G79-2026 PARTICIPACIONES GENER</t>
  </si>
  <si>
    <t>'11121-0000-0003-0032</t>
  </si>
  <si>
    <t>489602310101 F32 PROYECTO PAICE 2025 ESCUELA DE ARTES VISUALES ANTONIO SEGOVIANO</t>
  </si>
  <si>
    <t>'11121-0000-0003-0033</t>
  </si>
  <si>
    <t>489606290101 PROYECTO PAICE 2025 ESCUELA DE ARTES VISUALES ANTONIO SEGOVIANO</t>
  </si>
  <si>
    <t>'11121-0000-0013-0000</t>
  </si>
  <si>
    <t>124280385 GASTO OPERATIVO</t>
  </si>
  <si>
    <t>'11121-0000-0014-0000</t>
  </si>
  <si>
    <t>124280458 G79 GENERAR UNA PROGRAMACION ARTISTICA Y DE FOMENTO A LA LECTURA</t>
  </si>
  <si>
    <t>'11121-0000-0015-0000</t>
  </si>
  <si>
    <t>124990013 F34 GENERAR EVENTOS ARTISTICOS, CULTURALES Y DE INVESTIGACIÓN SOBRE EL PATRIMONIO LEONES</t>
  </si>
  <si>
    <t>'11121-0000-0016-0000</t>
  </si>
  <si>
    <t>124990048 G76 GENERAR UNA OFERTA DE ACTIVIDADES CULTURALES ENCAMINADAS AL APRENDIZAJE DE LOS LENGUAJES ARTISTICOS</t>
  </si>
  <si>
    <t>'11121-0000-0017-0000</t>
  </si>
  <si>
    <t>124990056 G77 GENERAR UN PROGRAMA DE IMPULSO A LA PRODUCCIÓN ARTISTICA</t>
  </si>
  <si>
    <t>'11121-0000-0018-0000</t>
  </si>
  <si>
    <t>124990080 G78 GENERAR UN PROGRAMA DE ACTIVIDADES Y ACCIONES ENFOCADOS EN EL DESARROLLO CULTURAL COMUNITARIO A TRAVES DE LENGUAJES ARTISTICOS</t>
  </si>
  <si>
    <t>'11121-0000-0019-0000</t>
  </si>
  <si>
    <t>124989996 F33 “REALIZAR ACCIONES ENFOCADAS A LA CONSERVACIÓN Y DIVULGACIÓN DE LOS DIVERSOS PATRIMONIOS (TANGIBLES, INTANGIBLES Y NATURALES) CON LOS QUE CUENTA LEON</t>
  </si>
  <si>
    <t>12411-5111-0000-0000</t>
  </si>
  <si>
    <t>MUEBLES DE OFICINA Y ESTANTERÍA</t>
  </si>
  <si>
    <t>12412-5121-0000-0000</t>
  </si>
  <si>
    <t>MUEBLES, EXCEPTO DE OFICINA Y ESTANTERÍA</t>
  </si>
  <si>
    <t>12413-5151-0000-0000</t>
  </si>
  <si>
    <t>EQUIPO DE CÓMPUTO Y DE TECNOLOGÍAS DE LA</t>
  </si>
  <si>
    <t>12419-5191-0000-0000</t>
  </si>
  <si>
    <t>OTRO MOBILIARIO Y EQUIPO DE ADMINISTARCI</t>
  </si>
  <si>
    <t>OTRO MOBILIARIO Y EQUIPO EDUCACIONAL Y R</t>
  </si>
  <si>
    <t>12429-5291-0000-0000</t>
  </si>
  <si>
    <t>CAMARAS FOTOGRAFICAS Y DE VIDEO</t>
  </si>
  <si>
    <t>12423-5231-0000-0000</t>
  </si>
  <si>
    <t>EQUIPOS Y APARATOS AUDIOVISUALES</t>
  </si>
  <si>
    <t>12421-5211-0000-0000</t>
  </si>
  <si>
    <t>12441-5411-0000-0000</t>
  </si>
  <si>
    <t>VEHICULOS Y  EQUIPO TERRESTRE</t>
  </si>
  <si>
    <t>12465-5651-0000-0000</t>
  </si>
  <si>
    <t>EQUIPO DE COMUNICACIÓN Y TELECOMUNICACIO</t>
  </si>
  <si>
    <t>12467-5671-0000-0000</t>
  </si>
  <si>
    <t>HERRAMIENTAS</t>
  </si>
  <si>
    <t>12469-5691-0000-0000</t>
  </si>
  <si>
    <t>OTROS EQUIPOS</t>
  </si>
  <si>
    <t>12471-5131-0000-0000</t>
  </si>
  <si>
    <t>BIENES ARTISTICOS CULTURALES Y CIENTIFIC</t>
  </si>
  <si>
    <t>12510-5911-0000-0000</t>
  </si>
  <si>
    <t>SOFTWARE</t>
  </si>
  <si>
    <t>55181-0000-0001-0000</t>
  </si>
  <si>
    <t>DISMINUCIÓN DE BIENES POR PÉRDIDA, OBSO</t>
  </si>
  <si>
    <t>55156-0000-0002-0000</t>
  </si>
  <si>
    <t>DEPRECIACION OTROS BIENES MUEBLES</t>
  </si>
  <si>
    <t>55151-0000-0003-0000</t>
  </si>
  <si>
    <t>DEPRECIACION MUEBLES EXCEPTO DE OFICINA</t>
  </si>
  <si>
    <t>DIRECTORA GENERAL
LIC. LISETTE AHEDO ESPINOSA</t>
  </si>
  <si>
    <t>DIRECTORA DE ADMINISTRACIÓN Y FINANZAS
C.P. VERÓNICA GONZÁLEZ MORENO</t>
  </si>
  <si>
    <t>11221-0000-0010-0002</t>
  </si>
  <si>
    <t>ESCUELA PROFESIONAL DE COMERCIO Y ADMON</t>
  </si>
  <si>
    <t>VENCIDA</t>
  </si>
  <si>
    <t>11221-0000-0010-0012</t>
  </si>
  <si>
    <t>UNIVERSIDAD NACIONAL AUTÓNOMA DE MEXICO</t>
  </si>
  <si>
    <t>11221-0000-0010-0013</t>
  </si>
  <si>
    <t>MUNICIPIO DE LEON</t>
  </si>
  <si>
    <t>11221-0000-0010-0014</t>
  </si>
  <si>
    <t>FORUM CULTURAL GUANAJUATO</t>
  </si>
  <si>
    <t>11221-0000-0010-0021</t>
  </si>
  <si>
    <t>PARTIDO ACCION NACIONAL</t>
  </si>
  <si>
    <t>11221-0000-0010-0027</t>
  </si>
  <si>
    <t>UNIVERSIDAD DE LA SALLE BAJIO AC</t>
  </si>
  <si>
    <t>11221-0000-0010-0041</t>
  </si>
  <si>
    <t>UNIVERSIDAD DE GUANAJUATO</t>
  </si>
  <si>
    <t>11221-0000-0010-0042</t>
  </si>
  <si>
    <t>GAYTAN AGUIÑAGA IRMA</t>
  </si>
  <si>
    <t>11221-0000-0010-0084</t>
  </si>
  <si>
    <t>GOBIERNO DEL ESTADO DE GUANAJUATO</t>
  </si>
  <si>
    <t>11221-0000-0010-0088</t>
  </si>
  <si>
    <t>INSTITUTO MPAL DE LA JUVENTUD DE LEON GT</t>
  </si>
  <si>
    <t>11221-0000-0010-0092</t>
  </si>
  <si>
    <t>PÁGINA TRES S.A.</t>
  </si>
  <si>
    <t>11221-0000-0010-0095</t>
  </si>
  <si>
    <t>SELECTOR S.A. DE C.V.</t>
  </si>
  <si>
    <t>11249-0000-0001-0001</t>
  </si>
  <si>
    <t>IVA A FAVOR</t>
  </si>
  <si>
    <t>11249-0000-0001-0003</t>
  </si>
  <si>
    <t>IVA ACREDITABLE PENDIENTE DE PAGO</t>
  </si>
  <si>
    <t>11231-0000-0001-0017</t>
  </si>
  <si>
    <t>PEREZ CORDERO LAURA</t>
  </si>
  <si>
    <t>11231-0000-0002-0024</t>
  </si>
  <si>
    <t>ISAIAS ALVAREZ MARICHEZ</t>
  </si>
  <si>
    <t>11231-0000-0002-0059</t>
  </si>
  <si>
    <t>PONCE DURAN MONICA GUADALUPE</t>
  </si>
  <si>
    <t>11231-0000-0002-0076</t>
  </si>
  <si>
    <t>ALVEAR GARCIA JOSÉ ANTONIO</t>
  </si>
  <si>
    <t>11231-0000-0002-0080</t>
  </si>
  <si>
    <t>ZARATE GARCIA KARLA</t>
  </si>
  <si>
    <t>11231-0000-0002-0082</t>
  </si>
  <si>
    <t>ALVAREZ MARICHEZ ISAIAS</t>
  </si>
  <si>
    <t>11231-0000-0002-0094</t>
  </si>
  <si>
    <t>PEREZ FLORES TANIA</t>
  </si>
  <si>
    <t>11231-0000-0002-0098</t>
  </si>
  <si>
    <t>MEZA MADRIGAL MARIANA</t>
  </si>
  <si>
    <t>11231-0000-0002-0125</t>
  </si>
  <si>
    <t>MUÑOZ SANCHEZ RUY EMANUEL</t>
  </si>
  <si>
    <t>11231-0000-0003-0016</t>
  </si>
  <si>
    <t>HERNANDEZ FELIPE DE JESUS</t>
  </si>
  <si>
    <t>11231-0000-0003-0019</t>
  </si>
  <si>
    <t>PEREZ MORENO JAVIER IGNACIO</t>
  </si>
  <si>
    <t>11231-0000-0003-0046</t>
  </si>
  <si>
    <t>GONZALEZ BARROSO ALFREDO</t>
  </si>
  <si>
    <t>11231-0000-0003-0073</t>
  </si>
  <si>
    <t>PORRAS JUAREZ FRANCISCO JAVIER</t>
  </si>
  <si>
    <t>11231-0000-0003-0098</t>
  </si>
  <si>
    <t>VALADEZ CAMARENA JOSE FERNANDO</t>
  </si>
  <si>
    <t>11231-0000-0003-0099</t>
  </si>
  <si>
    <t>PANTOJA BUSTAMANTE GUILLERMO TADEO</t>
  </si>
  <si>
    <t>11231-0000-0003-0100</t>
  </si>
  <si>
    <t>PONCE MONTERO RODOLFO</t>
  </si>
  <si>
    <t>11231-0000-0003-0103</t>
  </si>
  <si>
    <t>MANRIQUE CANDELAS MA TRINIDA</t>
  </si>
  <si>
    <t>11231-0000-0003-0104</t>
  </si>
  <si>
    <t>SALCEDO RICARDO</t>
  </si>
  <si>
    <t>11231-0000-0003-0107</t>
  </si>
  <si>
    <t>KEYS SANCHEZ EDUARDO</t>
  </si>
  <si>
    <t>11231-0000-0003-0115</t>
  </si>
  <si>
    <t>GARCIA COSTALES MARIA</t>
  </si>
  <si>
    <t>11231-0000-0003-0136</t>
  </si>
  <si>
    <t>BARCENAS PARRA MIGUEL</t>
  </si>
  <si>
    <t>11231-0000-0003-0137</t>
  </si>
  <si>
    <t>LUGO LOPEZ ISRAEL ANDRES</t>
  </si>
  <si>
    <t>11231-0000-0003-0138</t>
  </si>
  <si>
    <t>MARTINEZ TOVAR MARIA DOLORES</t>
  </si>
  <si>
    <t>11231-0000-0003-0156</t>
  </si>
  <si>
    <t>BARAJAS HERNANDEZ CHRISTIAN</t>
  </si>
  <si>
    <t>11231-0000-0003-0157</t>
  </si>
  <si>
    <t>ALCOCER PULIDO IGNACIO</t>
  </si>
  <si>
    <t>11231-0000-0003-0158</t>
  </si>
  <si>
    <t>CARRILLO CALDERON IRIS</t>
  </si>
  <si>
    <t>11231-0000-0003-0159</t>
  </si>
  <si>
    <t>GUTIERREZ VAZQUEZ JOSE LUIS</t>
  </si>
  <si>
    <t>11231-0000-0003-0160</t>
  </si>
  <si>
    <t>SAUCEDO VALADEZ LUIS GERONIMO</t>
  </si>
  <si>
    <t>11231-0000-0003-0161</t>
  </si>
  <si>
    <t>JAIMES JURADO ESTEBAN</t>
  </si>
  <si>
    <t>11231-0000-0003-0162</t>
  </si>
  <si>
    <t>ALCARAZ CASTRO JORGE BRAULIO DE JESUS</t>
  </si>
  <si>
    <t>11231-0000-0003-0163</t>
  </si>
  <si>
    <t>SMITH VELAZQUEZ JAQUELINE</t>
  </si>
  <si>
    <t>11231-0000-0003-0164</t>
  </si>
  <si>
    <t>GUTIERREZ HERRERA MABEL GISELA</t>
  </si>
  <si>
    <t>11231-0000-0003-0165</t>
  </si>
  <si>
    <t>HERNANDEZ GONZALEZ CARLOS ANTONIO</t>
  </si>
  <si>
    <t>11231-0000-0003-0166</t>
  </si>
  <si>
    <t>PARAMO LOPEZ ADELA PALMIRA</t>
  </si>
  <si>
    <t>11231-0000-0003-0181</t>
  </si>
  <si>
    <t>ROMO GONZALEZ LAURA MARCELA</t>
  </si>
  <si>
    <t>11231-0000-0003-0196</t>
  </si>
  <si>
    <t>NEGRETE ALVAREZ OSCAR ARTURO</t>
  </si>
  <si>
    <t>11231-0000-0003-0199</t>
  </si>
  <si>
    <t>CRUZ NUÑEZ CARLOS</t>
  </si>
  <si>
    <t>11231-0000-0003-0200</t>
  </si>
  <si>
    <t>DE ANDA ALVAREZ NICOLAS</t>
  </si>
  <si>
    <t>11231-0000-0003-0201</t>
  </si>
  <si>
    <t>GONZALEZ GARCIA JONATHAN JOSAFAT</t>
  </si>
  <si>
    <t>11231-0000-0003-0202</t>
  </si>
  <si>
    <t>LOFARO FUENTES AMALFI NILLILIA</t>
  </si>
  <si>
    <t>11231-0000-0003-0203</t>
  </si>
  <si>
    <t>MEDINA REGALADO ARANTXA CARRE</t>
  </si>
  <si>
    <t>11231-0000-0003-0205</t>
  </si>
  <si>
    <t>HERNANDEZ GOMEZ MA. DEL ROCIO</t>
  </si>
  <si>
    <t>11231-0000-0003-0206</t>
  </si>
  <si>
    <t>MARTINEZ HERMENEGILDO JOSE ANTONIO</t>
  </si>
  <si>
    <t>11231-0000-0003-0207</t>
  </si>
  <si>
    <t>SERNA GUERRERO MA. GUADALUPE</t>
  </si>
  <si>
    <t>11231-0000-0003-0232</t>
  </si>
  <si>
    <t>MACIAS GONZALEZ OFELIA</t>
  </si>
  <si>
    <t>11231-0000-0003-0239</t>
  </si>
  <si>
    <t>HERNANDEZ RODRIGUEZ EDUARDO</t>
  </si>
  <si>
    <t>11231-0000-0003-0242</t>
  </si>
  <si>
    <t>ALVAREZ MARICHES ISAIAS</t>
  </si>
  <si>
    <t>11231-0000-0003-0243</t>
  </si>
  <si>
    <t>ALVAREZ AKIL JUAN PABLO</t>
  </si>
  <si>
    <t>11231-0000-0003-0244</t>
  </si>
  <si>
    <t>LARA MARTINEZ MA ASUNCION</t>
  </si>
  <si>
    <t>11231-0000-0003-0255</t>
  </si>
  <si>
    <t>CORNEJO LOSADA FRANCISCO GERARDO</t>
  </si>
  <si>
    <t>11231-0000-0003-0256</t>
  </si>
  <si>
    <t>MENDOZA RAMOS CARLOS ALEJANDRO</t>
  </si>
  <si>
    <t>11231-0000-0003-0278</t>
  </si>
  <si>
    <t>VERA CORTES JOSE ANDRES</t>
  </si>
  <si>
    <t>11231-0000-0003-0280</t>
  </si>
  <si>
    <t>TORRES LOZANO JUAN GERARDO</t>
  </si>
  <si>
    <t>11231-0000-0003-0292</t>
  </si>
  <si>
    <t>LARA HIGUERA ROCIO MARGARITA</t>
  </si>
  <si>
    <t>11231-0000-0003-0305</t>
  </si>
  <si>
    <t>GARZA VILLANUEVA JULIO CESAR</t>
  </si>
  <si>
    <t>11231-0000-0003-0311</t>
  </si>
  <si>
    <t>ESPARZA ZAVALA KARINA</t>
  </si>
  <si>
    <t>11231-0000-0003-0341</t>
  </si>
  <si>
    <t>GRISELDA GARCIA LOZANO</t>
  </si>
  <si>
    <t>Se realizaran las acciones correspondientes para su recuperación</t>
  </si>
  <si>
    <t>Gasto por Comprobar</t>
  </si>
  <si>
    <t>Descuento de anticipo via nomina</t>
  </si>
  <si>
    <t>11310-0000-0001-0008</t>
  </si>
  <si>
    <t>TELEFONOS DE MEXICO</t>
  </si>
  <si>
    <t>11310-0000-0001-0010</t>
  </si>
  <si>
    <t>PADILLA HNOS IMPRSORA</t>
  </si>
  <si>
    <t>11310-0000-0001-0017</t>
  </si>
  <si>
    <t>GRUPO TURISTICO DEL CENTRO OCC</t>
  </si>
  <si>
    <t>11310-0000-0001-0037</t>
  </si>
  <si>
    <t>HOTELES MODERNOS SA DE CV</t>
  </si>
  <si>
    <t>11310-0000-0001-0043</t>
  </si>
  <si>
    <t>RAMIREZ CISNEROS JUAN MANUEL</t>
  </si>
  <si>
    <t>11310-0000-0001-0044</t>
  </si>
  <si>
    <t>LOPEZ ZENDEJAS ALBERTO</t>
  </si>
  <si>
    <t>11310-0000-0001-0045</t>
  </si>
  <si>
    <t>LEON OFICINA DE CONVENCIONES Y VISITANTE</t>
  </si>
  <si>
    <t>11310-0000-0001-0047</t>
  </si>
  <si>
    <t>OSORNIO CUADROS ARTURO</t>
  </si>
  <si>
    <t>11310-0000-0001-0061</t>
  </si>
  <si>
    <t>SANCHEZ GONZALEZ MARIA DEL SOL</t>
  </si>
  <si>
    <t>11310-0000-0001-0066</t>
  </si>
  <si>
    <t>GONZALEZ GALAN ARMANDO ANTONIO</t>
  </si>
  <si>
    <t>11310-0000-0001-0071</t>
  </si>
  <si>
    <t>SEGUROS EL POTOSI SA DE CV</t>
  </si>
  <si>
    <t>11310-0000-0001-0073</t>
  </si>
  <si>
    <t>RUJONA SA DE CV</t>
  </si>
  <si>
    <t>11310-0000-0001-0074</t>
  </si>
  <si>
    <t>MARTINEZ TORRES CARLOS ADOLFO</t>
  </si>
  <si>
    <t>11310-0000-0001-0078</t>
  </si>
  <si>
    <t>TRUJILLO LEMUS CESAR</t>
  </si>
  <si>
    <t>11310-0000-0001-0080</t>
  </si>
  <si>
    <t>TOLEDO MUÑOZ EDUARDO</t>
  </si>
  <si>
    <t>11310-0000-0001-0081</t>
  </si>
  <si>
    <t>JIMENEZ ROSAS PEDRO</t>
  </si>
  <si>
    <t>11310-0000-0001-0085</t>
  </si>
  <si>
    <t>11310-0000-0001-0086</t>
  </si>
  <si>
    <t>ARENAS MENA ALEJANDRO</t>
  </si>
  <si>
    <t>11310-0000-0001-0087</t>
  </si>
  <si>
    <t>GRUPO CODIGO</t>
  </si>
  <si>
    <t>11310-0000-0001-0088</t>
  </si>
  <si>
    <t>GODINEZ VILLANUEVA ABRAHAM</t>
  </si>
  <si>
    <t>11310-0000-0001-0090</t>
  </si>
  <si>
    <t>TS GLOBAL SOLUTION  SA DE CV</t>
  </si>
  <si>
    <t>11310-0000-0001-0091</t>
  </si>
  <si>
    <t>GASCA MACIAS KARLA EVELIA</t>
  </si>
  <si>
    <t>11310-0000-0001-0093</t>
  </si>
  <si>
    <t>GONZALEZ MONTUY JOSE LUIS</t>
  </si>
  <si>
    <t>11310-0000-0001-0094</t>
  </si>
  <si>
    <t>11310-0000-0001-0095</t>
  </si>
  <si>
    <t>RIVERA VARGAS DAVID ANGEL</t>
  </si>
  <si>
    <t>11310-0000-0001-0097</t>
  </si>
  <si>
    <t>CHAVEZ MONTOYA TERESA</t>
  </si>
  <si>
    <t>11310-0000-0001-0098</t>
  </si>
  <si>
    <t>RODRIGUEZ MACIAS ITZEL</t>
  </si>
  <si>
    <t>11310-0000-0001-0099</t>
  </si>
  <si>
    <t>PUBLICIDAD EFECTIVA DE LEON SA DE CV</t>
  </si>
  <si>
    <t>11310-0000-0001-0103</t>
  </si>
  <si>
    <t>CARDENAS CASTRO CARLOS ALBERTO</t>
  </si>
  <si>
    <t>11310-0000-0001-0104</t>
  </si>
  <si>
    <t>BODEGA DE VIDRIOS Y CRISTALES DE LEON</t>
  </si>
  <si>
    <t>11310-0000-0001-0110</t>
  </si>
  <si>
    <t>SERVICIOS CORPORATIVOS BROWS</t>
  </si>
  <si>
    <t>11310-0000-0001-0115</t>
  </si>
  <si>
    <t>MENDEZ GARCIA EDITH DEL ROSARIO</t>
  </si>
  <si>
    <t>11310-0000-0001-0117</t>
  </si>
  <si>
    <t>LUCA SILVIU CRISTIAN</t>
  </si>
  <si>
    <t>11310-0000-0001-0118</t>
  </si>
  <si>
    <t>SEARS OPERADORA MEXICO</t>
  </si>
  <si>
    <t>11310-0000-0001-0122</t>
  </si>
  <si>
    <t>COMISION FEDERAL DE ELECTRICIDAD</t>
  </si>
  <si>
    <t>11310-0000-0001-0125</t>
  </si>
  <si>
    <t>TORRES DIAZ ULISES ABRAHAM</t>
  </si>
  <si>
    <t>11310-0000-0001-0126</t>
  </si>
  <si>
    <t>MENDEZ AGUAYO MARIA FERNANDA</t>
  </si>
  <si>
    <t>11310-0000-0001-0128</t>
  </si>
  <si>
    <t>GECTECH DE MEXICO SA DE CV</t>
  </si>
  <si>
    <t>11310-0000-0001-0131</t>
  </si>
  <si>
    <t>QUALITAS COMPAÑIA DE SEGUROS SA DE CV</t>
  </si>
  <si>
    <t>11310-0000-0001-0132</t>
  </si>
  <si>
    <t>PROMOTORA DE HOTELES IMPERIAL SA DE CV</t>
  </si>
  <si>
    <t>11310-0000-0001-0135</t>
  </si>
  <si>
    <t>BERNAL PADILLA MAYRA VANESSA</t>
  </si>
  <si>
    <t>11310-0000-0001-0136</t>
  </si>
  <si>
    <t>HOTEL LAS HADAS RESORTS SA DE CV</t>
  </si>
  <si>
    <t>11310-0000-0001-0141</t>
  </si>
  <si>
    <t>GONZALEZ JAUREGUI JOSE LIBRADO</t>
  </si>
  <si>
    <t>11310-0000-0001-0143</t>
  </si>
  <si>
    <t>AUTOS PULLMAN SA DE CV</t>
  </si>
  <si>
    <t>11310-0000-0001-0146</t>
  </si>
  <si>
    <t>EDITORIAL MARTINICA SA DECV</t>
  </si>
  <si>
    <t>11310-0000-0001-0149</t>
  </si>
  <si>
    <t>PLANMEDIOS Y PRODUCCIONES SA DE CV</t>
  </si>
  <si>
    <t>11310-0000-0001-0156</t>
  </si>
  <si>
    <t>PONTEVEDRA HOTELERA SA DE CV</t>
  </si>
  <si>
    <t>11310-0000-0001-0175</t>
  </si>
  <si>
    <t>LOPEZ LOPEZ CHRISTIAN JESUS</t>
  </si>
  <si>
    <t>11310-0000-0001-0176</t>
  </si>
  <si>
    <t>JAUREGUI MUÑOZ JORGE ARTURO</t>
  </si>
  <si>
    <t>11310-0000-0001-0177</t>
  </si>
  <si>
    <t>OLVERA MORENO DAVID</t>
  </si>
  <si>
    <t>11310-0000-0001-0178</t>
  </si>
  <si>
    <t>PUIG DOMENE IVAN</t>
  </si>
  <si>
    <t>11310-0000-0001-0183</t>
  </si>
  <si>
    <t>SERVICIOS GASOLINEROS DE MEXICO SA DE CV</t>
  </si>
  <si>
    <t>11310-0000-0001-0184</t>
  </si>
  <si>
    <t>ZACANINI LAURA LILIANA</t>
  </si>
  <si>
    <t>11310-0000-0001-0185</t>
  </si>
  <si>
    <t>FLORES PELCASTRE RAYITO</t>
  </si>
  <si>
    <t>11310-0000-0001-0186</t>
  </si>
  <si>
    <t>MUÑOZ JOHANA ALEJANDRA</t>
  </si>
  <si>
    <t>11310-0000-0001-0187</t>
  </si>
  <si>
    <t>TOVAR GOMEZ ADALBERTO DE JESUS</t>
  </si>
  <si>
    <t>11310-0000-0001-0188</t>
  </si>
  <si>
    <t>MARTINEZ MARTINEZ MAURICIO</t>
  </si>
  <si>
    <t>11310-0000-0001-0189</t>
  </si>
  <si>
    <t>CAREAGA BARCENAS MARIA TERESA</t>
  </si>
  <si>
    <t>11310-0000-0001-0190</t>
  </si>
  <si>
    <t>SANCHEZ PACHECO VERONICA</t>
  </si>
  <si>
    <t>11310-0000-0001-0195</t>
  </si>
  <si>
    <t>OPERADORA FACTORY SA DE CV</t>
  </si>
  <si>
    <t>11310-0000-0001-0199</t>
  </si>
  <si>
    <t>EDENRED MÉXICO S.A. DE C.V.</t>
  </si>
  <si>
    <t>Por Recuperar</t>
  </si>
  <si>
    <t>LINEA RECTA</t>
  </si>
  <si>
    <t>ANUAL</t>
  </si>
  <si>
    <t>12731-0000-0001-0000</t>
  </si>
  <si>
    <t>COMUNICACIONES NEXTEL DE MEXICO</t>
  </si>
  <si>
    <t>12731-0000-0002-0000</t>
  </si>
  <si>
    <t>COMISION FEDERAL DE ELCTRICIDAD</t>
  </si>
  <si>
    <t>21111-0000-0003-0022</t>
  </si>
  <si>
    <t>21111-0000-0003-0025</t>
  </si>
  <si>
    <t>TOVAR LÓPEZ MIGUEL ANGEL</t>
  </si>
  <si>
    <t>SE REALIZARÁ PAGO</t>
  </si>
  <si>
    <t>21121-0000-0002-0024</t>
  </si>
  <si>
    <t>PINTURAS OLGELI SA DE CV</t>
  </si>
  <si>
    <t>21121-0000-0002-0080</t>
  </si>
  <si>
    <t>HOTELES MODERNOS</t>
  </si>
  <si>
    <t>21121-0000-0002-0082</t>
  </si>
  <si>
    <t>21121-0000-0002-0130</t>
  </si>
  <si>
    <t>21121-0000-0002-0154</t>
  </si>
  <si>
    <t>LIMPRO COMERCIAL SA DE CV</t>
  </si>
  <si>
    <t>21121-0000-0002-0206</t>
  </si>
  <si>
    <t>21121-0000-0002-0223</t>
  </si>
  <si>
    <t>GRUPO NACIONAL PROVINCIAL SAB</t>
  </si>
  <si>
    <t>21121-0000-0002-0250</t>
  </si>
  <si>
    <t>CALDERON VILLALOBOS MARIA DEL CARMEN</t>
  </si>
  <si>
    <t>21121-0000-0002-0259</t>
  </si>
  <si>
    <t>CAMARENA MARQUEZ JAIME HUMBERTO</t>
  </si>
  <si>
    <t>21121-0000-0002-0305</t>
  </si>
  <si>
    <t>GARCIA BELMONTE JUAN MANUEL</t>
  </si>
  <si>
    <t>21121-0000-0002-0338</t>
  </si>
  <si>
    <t>TINOCO GARCIA PAOLA</t>
  </si>
  <si>
    <t>21121-0000-0002-0349</t>
  </si>
  <si>
    <t>MENCHACA FERNANDEZ LUIS ALBERTO</t>
  </si>
  <si>
    <t>21121-0000-0002-0392</t>
  </si>
  <si>
    <t>21121-0000-0002-0428</t>
  </si>
  <si>
    <t>VAZQUEZ ZUÑIGA OSCAR ULISES</t>
  </si>
  <si>
    <t>21121-0000-0002-0456</t>
  </si>
  <si>
    <t>EOS SOLUCIONES S DE RL DE CV</t>
  </si>
  <si>
    <t>21121-0000-0002-0476</t>
  </si>
  <si>
    <t>AGUILAR JIMENEZ ERIK ALEJANDRO</t>
  </si>
  <si>
    <t>21121-0000-0002-0487</t>
  </si>
  <si>
    <t>CABRERA REYES ALICIA</t>
  </si>
  <si>
    <t>21121-0000-0002-0528</t>
  </si>
  <si>
    <t>ALCANTAR ALONSO MAURICIO ALEJANDRO</t>
  </si>
  <si>
    <t>21121-0000-0002-0530</t>
  </si>
  <si>
    <t>EDITORIAL MARTINICA SA DE CV</t>
  </si>
  <si>
    <t>21121-0000-0002-0538</t>
  </si>
  <si>
    <t>21121-0000-0002-0555</t>
  </si>
  <si>
    <t>LOPEZ GARCIA MARIA ELBA</t>
  </si>
  <si>
    <t>21121-0000-0002-0562</t>
  </si>
  <si>
    <t>SILVIU LUCA CRISTIAN</t>
  </si>
  <si>
    <t>21121-0000-0002-0609</t>
  </si>
  <si>
    <t>EVOLUTION SYSTEM SA DE CV</t>
  </si>
  <si>
    <t>21121-0000-0002-0615</t>
  </si>
  <si>
    <t>PEGASO PCS SA DE CV</t>
  </si>
  <si>
    <t>21121-0000-0002-0618</t>
  </si>
  <si>
    <t>RUBIO HERNANDEZ BEATRIZ AURORA</t>
  </si>
  <si>
    <t>21121-0000-0002-0619</t>
  </si>
  <si>
    <t>GUERRERO SALDAÑA JOSE ALEJANDRO</t>
  </si>
  <si>
    <t>21121-0000-0002-0622</t>
  </si>
  <si>
    <t>GARCIA BELMONTE JOSE GUADALUPE</t>
  </si>
  <si>
    <t>21121-0000-0002-0628</t>
  </si>
  <si>
    <t>MAQUINAS REFACCIONES Y SERVICIOS SA DE C</t>
  </si>
  <si>
    <t>21121-0000-0002-0630</t>
  </si>
  <si>
    <t>MERINO LUBETZKY ALONSO</t>
  </si>
  <si>
    <t>21121-0000-0002-0633</t>
  </si>
  <si>
    <t>DIAZ CUESTA GUILLERMO</t>
  </si>
  <si>
    <t>21121-0000-0002-0643</t>
  </si>
  <si>
    <t>21121-0000-0002-0652</t>
  </si>
  <si>
    <t>SEARS OPERADORA MEXICO SA DE CV</t>
  </si>
  <si>
    <t>21121-0000-0002-0687</t>
  </si>
  <si>
    <t>SERVIN AGUIRRE LOURDES SELENIA</t>
  </si>
  <si>
    <t>21121-0000-0002-0692</t>
  </si>
  <si>
    <t>MULTISERVICIOS ARELLANO SA DE CV</t>
  </si>
  <si>
    <t>21121-0000-0002-0697</t>
  </si>
  <si>
    <t>SOLER FRANCO CARLOS</t>
  </si>
  <si>
    <t>21121-0000-0002-0714</t>
  </si>
  <si>
    <t>OLIVARES CONTRERAS CRISTOPHER ADRIAN</t>
  </si>
  <si>
    <t>21121-0000-0002-0726</t>
  </si>
  <si>
    <t>GUERRERO SOTO MA ELENA</t>
  </si>
  <si>
    <t>21121-0000-0002-0765</t>
  </si>
  <si>
    <t>VILCHES DOMINGUEZ CLAUDIA GABRIELA</t>
  </si>
  <si>
    <t>21121-0000-0002-0781</t>
  </si>
  <si>
    <t>BERNAL PADILLA MAYRA VANESA</t>
  </si>
  <si>
    <t>21121-0000-0002-0883</t>
  </si>
  <si>
    <t>ESCOBAR RAMIREZ JULIETA</t>
  </si>
  <si>
    <t>21121-0000-0002-0912</t>
  </si>
  <si>
    <t>SEGUROS EL POTOSI</t>
  </si>
  <si>
    <t>21121-0000-0002-0925</t>
  </si>
  <si>
    <t>ARTE Y COLOR DIGITAL SA DE CV</t>
  </si>
  <si>
    <t>21121-0000-0002-0926</t>
  </si>
  <si>
    <t>MARES ROJAS PAOLA ABIGAIL</t>
  </si>
  <si>
    <t>21121-0000-0002-0931</t>
  </si>
  <si>
    <t>PEREZ PUENTE LUZ MARIA DE LOURDES</t>
  </si>
  <si>
    <t>21121-0000-0002-0972</t>
  </si>
  <si>
    <t>MACHUCA PAREDES CINDY</t>
  </si>
  <si>
    <t>21121-0000-0002-1005</t>
  </si>
  <si>
    <t>HERNANDEZ GALVAN HORACIO</t>
  </si>
  <si>
    <t>21121-0000-0002-1013</t>
  </si>
  <si>
    <t>CENTRO TLACUILO SC</t>
  </si>
  <si>
    <t>21121-0000-0002-1025</t>
  </si>
  <si>
    <t>ASSOCIATION WHS RY</t>
  </si>
  <si>
    <t>21121-0000-0002-1091</t>
  </si>
  <si>
    <t>AVILA MONTES JUAN ANTONIO</t>
  </si>
  <si>
    <t>21121-0000-0002-1147</t>
  </si>
  <si>
    <t>COLORISTAS Y ASOCIADOS SA DE CV</t>
  </si>
  <si>
    <t>21121-0000-0002-1291</t>
  </si>
  <si>
    <t>LOPEZ ARMENTA ANA ITZEL</t>
  </si>
  <si>
    <t>21121-0000-0002-1352</t>
  </si>
  <si>
    <t>ECODELI COMERCIAL SA DE CV</t>
  </si>
  <si>
    <t>21121-0000-0002-1356</t>
  </si>
  <si>
    <t>PEREZ LOZANO DIEGO RAUL</t>
  </si>
  <si>
    <t>21121-0000-0002-1368</t>
  </si>
  <si>
    <t>MEDINA ROMO BERENICE</t>
  </si>
  <si>
    <t>21121-0000-0002-1452</t>
  </si>
  <si>
    <t>GARCIA CARPIO GRACIELA DE MARIA</t>
  </si>
  <si>
    <t>21121-0000-0002-1477</t>
  </si>
  <si>
    <t>IMPEWEB SOLUCIONES SA DE CV</t>
  </si>
  <si>
    <t>21121-0000-0002-1489</t>
  </si>
  <si>
    <t>LAURENCIO ZARATE DANIELA</t>
  </si>
  <si>
    <t>21121-0000-0002-1603</t>
  </si>
  <si>
    <t>21121-0000-0002-1613</t>
  </si>
  <si>
    <t>BELMONTE QUINTERO ULISES</t>
  </si>
  <si>
    <t>21121-0000-0002-1625</t>
  </si>
  <si>
    <t>MARES JASSO MARLEN MARGARITA</t>
  </si>
  <si>
    <t>21121-0000-0002-1640</t>
  </si>
  <si>
    <t>21121-0000-0002-1655</t>
  </si>
  <si>
    <t>LEON ORTIZ CARLOS EDUARDO</t>
  </si>
  <si>
    <t>21121-0000-0002-1675</t>
  </si>
  <si>
    <t>CAMPOS GALEANA JUDITH</t>
  </si>
  <si>
    <t>21121-0000-0002-1702</t>
  </si>
  <si>
    <t>SANCHEZ RIVERA DARIO GERARDO</t>
  </si>
  <si>
    <t>21121-0000-0002-1728</t>
  </si>
  <si>
    <t>DIMITRIOS STAMOU</t>
  </si>
  <si>
    <t>21121-0000-0002-1739</t>
  </si>
  <si>
    <t>ANDRADE GUEVARA SERGIO EMANUEL</t>
  </si>
  <si>
    <t>21121-0000-0002-1741</t>
  </si>
  <si>
    <t>HUERTA ORTIZ CLAUDIA CATALINA</t>
  </si>
  <si>
    <t>21121-0000-0002-1801</t>
  </si>
  <si>
    <t>MARQUEZ RIVAS JUAN</t>
  </si>
  <si>
    <t>21121-0000-0002-1831</t>
  </si>
  <si>
    <t>RAMIREZ NUÑEZ GERARDO IVAN</t>
  </si>
  <si>
    <t>21121-0000-0002-1835</t>
  </si>
  <si>
    <t>FLORES ROMO MAXIMILIANO</t>
  </si>
  <si>
    <t>21121-0000-0002-1889</t>
  </si>
  <si>
    <t>FERRETODO DEL BAJIO SA DE CV</t>
  </si>
  <si>
    <t>21121-0000-0002-1905</t>
  </si>
  <si>
    <t>SALINAS GARCIA SALVADOR</t>
  </si>
  <si>
    <t>21121-0000-0002-1906</t>
  </si>
  <si>
    <t>PEREZ SERVIN MIGUEL</t>
  </si>
  <si>
    <t>21121-0000-0002-1907</t>
  </si>
  <si>
    <t>MENDOZA PIÑA PAULINA</t>
  </si>
  <si>
    <t>21121-0000-0002-1913</t>
  </si>
  <si>
    <t>HERNANDEZ TOVAR LIZBETH SHARAI</t>
  </si>
  <si>
    <t>21121-0000-0002-1920</t>
  </si>
  <si>
    <t>OLIVARES ESCAMILLA JOSE FERNANDO</t>
  </si>
  <si>
    <t>21121-0000-0002-1931</t>
  </si>
  <si>
    <t>GOMEZ PONCE CHRISTIAN DE JESUS</t>
  </si>
  <si>
    <t>21121-0000-0002-1980</t>
  </si>
  <si>
    <t>ALVARADO MURILLO CARLOS ALFONSO</t>
  </si>
  <si>
    <t>21121-0000-0002-1991</t>
  </si>
  <si>
    <t>FORTE LOGISTICA EN SEGURIDAD PRIVADA INT</t>
  </si>
  <si>
    <t>21121-0000-0002-2015</t>
  </si>
  <si>
    <t>TORRES MIRON BRUNO</t>
  </si>
  <si>
    <t>21121-0000-0002-2034</t>
  </si>
  <si>
    <t>RAMIREZ SANCHEZ KARINA</t>
  </si>
  <si>
    <t>21121-0000-0002-2076</t>
  </si>
  <si>
    <t>ZAVALA RAZO VICTOR ULISES</t>
  </si>
  <si>
    <t>21121-0000-0002-2078</t>
  </si>
  <si>
    <t>RAMOS SANCHEZ WILBER</t>
  </si>
  <si>
    <t>21121-0000-0002-2088</t>
  </si>
  <si>
    <t>CAPOTE MARIN ANABEL</t>
  </si>
  <si>
    <t>21121-0000-0002-2090</t>
  </si>
  <si>
    <t>TETUAN BARAJAS FRANCISCO EZEQUIEL</t>
  </si>
  <si>
    <t>21121-0000-0002-2100</t>
  </si>
  <si>
    <t>DIAZ OROZCO OLIVIA EUNICE</t>
  </si>
  <si>
    <t>21121-0000-0002-2120</t>
  </si>
  <si>
    <t>AGUADO MUÑOZ CARLOS EDUARDO</t>
  </si>
  <si>
    <t>21121-0000-0002-2121</t>
  </si>
  <si>
    <t>ALLARD NICOLAS MICHEL DANIEL</t>
  </si>
  <si>
    <t>21121-0000-0002-2123</t>
  </si>
  <si>
    <t>MATEHUALA VELAZQUEZ ALEJANDRO HORACIO</t>
  </si>
  <si>
    <t>21121-0000-0002-2124</t>
  </si>
  <si>
    <t>GAONA MENDEZ VIANEY JANET CECILIA</t>
  </si>
  <si>
    <t>21121-0000-0002-2125</t>
  </si>
  <si>
    <t>GUERRERO CHAVEZ MARTINA REBECA</t>
  </si>
  <si>
    <t>21121-0000-0002-2163</t>
  </si>
  <si>
    <t>MUÑOZ RAMIRES KARLA JAZMIN</t>
  </si>
  <si>
    <t>21121-0000-0002-2165</t>
  </si>
  <si>
    <t>PEREZ PATLAN GABRIEL</t>
  </si>
  <si>
    <t>21121-0000-0002-2175</t>
  </si>
  <si>
    <t>YEBRA MARTINEZ JORGE EDUARDO</t>
  </si>
  <si>
    <t>21121-0000-0002-2192</t>
  </si>
  <si>
    <t>FLORES ALBARRAN FRANCISCO</t>
  </si>
  <si>
    <t>21121-0000-0002-2194</t>
  </si>
  <si>
    <t>ULLOA PIÑON ILSE SARAI</t>
  </si>
  <si>
    <t>21121-0000-0002-2195</t>
  </si>
  <si>
    <t>DURAN LUNAR ISAAC NEFTALI</t>
  </si>
  <si>
    <t>21121-0000-0002-2196</t>
  </si>
  <si>
    <t>QUINTANILLA MELGAR ISAAC AARON</t>
  </si>
  <si>
    <t>21121-0000-0002-2199</t>
  </si>
  <si>
    <t>HERRERA REYES CAROLINA</t>
  </si>
  <si>
    <t>21121-0000-0002-2208</t>
  </si>
  <si>
    <t>BOTELLO RUEDA MARIANA</t>
  </si>
  <si>
    <t>21121-0000-0002-2210</t>
  </si>
  <si>
    <t>PEREZ GUERRERO CLAUDIA MELINA</t>
  </si>
  <si>
    <t>21121-0000-0002-2216</t>
  </si>
  <si>
    <t>LOPEZ ARMENDARIZ ANA NAYELI</t>
  </si>
  <si>
    <t>21121-0000-0002-2221</t>
  </si>
  <si>
    <t>PADILLA SANTOS MARIA JOSE</t>
  </si>
  <si>
    <t>21121-0000-0002-2225</t>
  </si>
  <si>
    <t>PARCERO CARDENAS JUAN ERNESTO</t>
  </si>
  <si>
    <t>21121-0000-0002-2226</t>
  </si>
  <si>
    <t>AMARO GODINEZ DIANA</t>
  </si>
  <si>
    <t>21121-0000-0002-2229</t>
  </si>
  <si>
    <t>BARBOSA LOPEZ LUZ MIRYAM</t>
  </si>
  <si>
    <t>21121-0000-0002-2250</t>
  </si>
  <si>
    <t>REYNOSO CRUZ LEONARDO</t>
  </si>
  <si>
    <t>21121-0000-0002-2269</t>
  </si>
  <si>
    <t>COLMENERO CHAVEZ LUIS CARLOS</t>
  </si>
  <si>
    <t>21121-0000-0002-2272</t>
  </si>
  <si>
    <t>ACEVEDO ARMENTA ALINE MICHELLE</t>
  </si>
  <si>
    <t>21121-0000-0002-2298</t>
  </si>
  <si>
    <t>AGUILAR RAMIREZ DANIEL ANTONIO</t>
  </si>
  <si>
    <t>21121-0000-0002-2300</t>
  </si>
  <si>
    <t>LUNA HERNANDEZ FRIDA VALERIA</t>
  </si>
  <si>
    <t>21121-0000-0002-2301</t>
  </si>
  <si>
    <t>NILA AVIÑA GRECIA FERNANDA</t>
  </si>
  <si>
    <t>21121-0000-0002-2304</t>
  </si>
  <si>
    <t>HERNANDEZ ALDANA LUZ VICTORIA MONTSERRAT</t>
  </si>
  <si>
    <t>21121-0000-0002-2305</t>
  </si>
  <si>
    <t>VALDIVIA MARTINEZ GABRIELA GUADALUPE</t>
  </si>
  <si>
    <t>21121-0000-0002-2306</t>
  </si>
  <si>
    <t>MENDOZA ARVIZU ENRIQUE</t>
  </si>
  <si>
    <t>21121-0000-0002-2309</t>
  </si>
  <si>
    <t>OLMEDO GONZALEZ EDNA GABRIELA</t>
  </si>
  <si>
    <t>21121-0000-0002-2310</t>
  </si>
  <si>
    <t>HERNANDEZ PONCIANO ROBERTO NAHUM</t>
  </si>
  <si>
    <t>21121-0000-0002-2311</t>
  </si>
  <si>
    <t>PADILLA SERRANO ROSALIA</t>
  </si>
  <si>
    <t>21121-0000-0002-2313</t>
  </si>
  <si>
    <t>VILLAFAÑA FARFAN ANGEL FERNANDO</t>
  </si>
  <si>
    <t>21121-0000-0002-2314</t>
  </si>
  <si>
    <t>GARNICA CALDERAS TANIA CRISTINA</t>
  </si>
  <si>
    <t>21121-0000-0002-2318</t>
  </si>
  <si>
    <t>TRANSPORTES GOMEZ ACOSTA SA DE CV</t>
  </si>
  <si>
    <t>21121-0000-0002-2322</t>
  </si>
  <si>
    <t>JACINTO ARANDA SAYRA IVONNE</t>
  </si>
  <si>
    <t>21121-0000-0002-2324</t>
  </si>
  <si>
    <t>TORBELLIN HERNANDEZ LUIS</t>
  </si>
  <si>
    <t>21171-0000-0001-0001</t>
  </si>
  <si>
    <t>10% ISR RET HONORARIOS Y ARREND</t>
  </si>
  <si>
    <t>21171-0000-0001-0002</t>
  </si>
  <si>
    <t>ISPT</t>
  </si>
  <si>
    <t>21171-0000-0001-0010</t>
  </si>
  <si>
    <t>IMPUESTO RETENIDO AL EXTRANJERO</t>
  </si>
  <si>
    <t>21171-0000-0001-0011</t>
  </si>
  <si>
    <t>2.5% CEDULAR SERVICIOS PROFESIONALES</t>
  </si>
  <si>
    <t>21171-0000-0001-0013</t>
  </si>
  <si>
    <t>5% CEDULAR SERVICIOS PROFESIONALES</t>
  </si>
  <si>
    <t>21171-0000-0001-0014</t>
  </si>
  <si>
    <t>1.25% RET ISR REGIMEN SIMPLIFICADO</t>
  </si>
  <si>
    <t>21171-0000-0001-0015</t>
  </si>
  <si>
    <t>3% IMPUESTO SOBRE NOMINA</t>
  </si>
  <si>
    <t>21171-0000-0001-0017</t>
  </si>
  <si>
    <t>2% CEDULAR RESICO</t>
  </si>
  <si>
    <t>21172-0000-0001-0001</t>
  </si>
  <si>
    <t>CUOTAS IMSS</t>
  </si>
  <si>
    <t>21172-0000-0001-0004</t>
  </si>
  <si>
    <t>IMSS RETENIDO</t>
  </si>
  <si>
    <t>21179-0000-0001-0000</t>
  </si>
  <si>
    <t>IVA POR PAGAR</t>
  </si>
  <si>
    <t>21179-0000-0002-0000</t>
  </si>
  <si>
    <t>IVA TRASLADADO PENDIENTE DE COBRO</t>
  </si>
  <si>
    <t>SE REALIZARÀ PAGO EN LIQUIDACIÒN IMSS 1ER BIMESTRE</t>
  </si>
  <si>
    <t>SE REALIZARÀ COBRO</t>
  </si>
  <si>
    <t>SE ENTERA EN EL PAGO PROVISIONAL DEL MES DE MARZO 2026</t>
  </si>
  <si>
    <t>21190-0000-0001-0003</t>
  </si>
  <si>
    <t>DEPOSITOS TAQUILLA</t>
  </si>
  <si>
    <t>21190-0000-0001-0007</t>
  </si>
  <si>
    <t>PROV CAJA CHICA</t>
  </si>
  <si>
    <t>21190-0000-0001-0008</t>
  </si>
  <si>
    <t>VARIOS</t>
  </si>
  <si>
    <t>21190-0000-0001-0095</t>
  </si>
  <si>
    <t>ORDAZ VAZQUEZ MARIA ELENA</t>
  </si>
  <si>
    <t>21190-0000-0001-0111</t>
  </si>
  <si>
    <t>RODRIGUEZ OSCAR</t>
  </si>
  <si>
    <t>21190-0000-0001-0141</t>
  </si>
  <si>
    <t>GARCÍA JUAN ANTONIO</t>
  </si>
  <si>
    <t>21190-0000-0001-0176</t>
  </si>
  <si>
    <t>21190-0000-0001-0177</t>
  </si>
  <si>
    <t>DELGADO MAGAÑA NORA JUDITH</t>
  </si>
  <si>
    <t>21190-0000-0001-0201</t>
  </si>
  <si>
    <t>21190-0000-0001-0214</t>
  </si>
  <si>
    <t>PONCE TORRES MA CRISTINA</t>
  </si>
  <si>
    <t>21190-0000-0001-0223</t>
  </si>
  <si>
    <t>AGUILERA ALFARO MELANIE</t>
  </si>
  <si>
    <t>21190-0000-0001-0294</t>
  </si>
  <si>
    <t>SANCHEZ ANDRADE REBECA</t>
  </si>
  <si>
    <t>21190-0000-0001-0335</t>
  </si>
  <si>
    <t>CENTENO GOMEZ RAFAEL</t>
  </si>
  <si>
    <t>21190-0000-0001-0350</t>
  </si>
  <si>
    <t>21190-0000-0001-0351</t>
  </si>
  <si>
    <t>21190-0000-0001-0356</t>
  </si>
  <si>
    <t>MARTINEZ JUAREZ HUGO ENRIQUE</t>
  </si>
  <si>
    <t>21190-0000-0001-0364</t>
  </si>
  <si>
    <t>21190-0000-0001-0403</t>
  </si>
  <si>
    <t>LINO BARAJAS ORLANDO URIEL</t>
  </si>
  <si>
    <t>21190-0000-0001-0448</t>
  </si>
  <si>
    <t>PLASCENCIA PANTOJA JUAN JOSE</t>
  </si>
  <si>
    <t>21190-0000-0001-0463</t>
  </si>
  <si>
    <t>ALFARO OSUNA ALFREDO</t>
  </si>
  <si>
    <t>21190-0000-0001-0464</t>
  </si>
  <si>
    <t>MORENO RIVERA ISRAEL</t>
  </si>
  <si>
    <t>21190-0000-0001-0465</t>
  </si>
  <si>
    <t>NEGRETE NUÑEZ EVANGELINA</t>
  </si>
  <si>
    <t>21190-0000-0001-0466</t>
  </si>
  <si>
    <t>RIVERA RAMIREZ GRACIELA</t>
  </si>
  <si>
    <t>21190-0000-0001-0468</t>
  </si>
  <si>
    <t>21190-0000-0001-0474</t>
  </si>
  <si>
    <t>GARCIA OROZCO JOSE ADRIAN</t>
  </si>
  <si>
    <t>21190-0000-0001-0482</t>
  </si>
  <si>
    <t>RAMIREZ GONZALEZ LEONARDO</t>
  </si>
  <si>
    <t>21190-0000-0001-0494</t>
  </si>
  <si>
    <t>CASTILLO CONTRERAS JUAN SEBASTIAN</t>
  </si>
  <si>
    <t>21190-0000-0001-0498</t>
  </si>
  <si>
    <t>RODRIGUEZ GUTIERREZ ILEANA</t>
  </si>
  <si>
    <t>21190-0000-0001-0500</t>
  </si>
  <si>
    <t>21190-0000-0001-0508</t>
  </si>
  <si>
    <t>MONTES MEZA MARIA ALEJANDRA</t>
  </si>
  <si>
    <t>21190-0000-0001-0541</t>
  </si>
  <si>
    <t>SHEINSVILLE</t>
  </si>
  <si>
    <t>21190-0000-0001-0542</t>
  </si>
  <si>
    <t>BANCO DEL BAJIO</t>
  </si>
  <si>
    <t>21190-0000-0001-0543</t>
  </si>
  <si>
    <t>PICASSO OLVERA JORGE ARMANDO</t>
  </si>
  <si>
    <t>21190-0000-0001-0545</t>
  </si>
  <si>
    <t>MARTINEZ CABRERA CARLOS ALBERTO</t>
  </si>
  <si>
    <t>21190-0000-0001-0578</t>
  </si>
  <si>
    <t>AGUIRRE VEGA EDGAR ANTONIO</t>
  </si>
  <si>
    <t>21190-0000-0001-0580</t>
  </si>
  <si>
    <t>21190-0000-0002-0001</t>
  </si>
  <si>
    <t>ANTICPO RENTA DE STANDS</t>
  </si>
  <si>
    <t>21190-0000-0002-0002</t>
  </si>
  <si>
    <t>ANTICIPO RENTA TEATROS</t>
  </si>
  <si>
    <t>21190-0000-0002-0004</t>
  </si>
  <si>
    <t>ANTICIPO OTROS</t>
  </si>
  <si>
    <t>21190-0000-0003-0003</t>
  </si>
  <si>
    <t>FONDO DE AHORRO</t>
  </si>
  <si>
    <t>21190-0000-0003-0004</t>
  </si>
  <si>
    <t>FONACOT</t>
  </si>
  <si>
    <t>21190-0000-0003-0005</t>
  </si>
  <si>
    <t>RET INFONAVIT(CREDITOS)</t>
  </si>
  <si>
    <t>'22690-0000-0001-0001</t>
  </si>
  <si>
    <t>PRIMA DE ANTIGUEDAD</t>
  </si>
  <si>
    <t>Trimestral</t>
  </si>
  <si>
    <t>Del 01 de Enero al 31 de Marzo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</si>
</sst>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6" x14ac:knownFonts="1">
    <font>
      <sz val="11"/>
      <color theme="1"/>
      <name val="Calibri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u/>
      <sz val="8"/>
      <color theme="10"/>
      <name val="Arial"/>
      <family val="2"/>
    </font>
    <font>
      <u/>
      <sz val="8"/>
      <color theme="10"/>
      <name val="Calibri"/>
      <family val="2"/>
    </font>
    <font>
      <sz val="11"/>
      <name val="Calibri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sz val="8"/>
      <name val="Arial"/>
      <family val="2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BFBFBF"/>
        <bgColor rgb="FFBFBFBF"/>
      </patternFill>
    </fill>
    <fill>
      <patternFill patternType="solid">
        <fgColor rgb="FFEDE7E7"/>
        <bgColor rgb="FFEDE7E7"/>
      </patternFill>
    </fill>
    <fill>
      <patternFill patternType="solid">
        <fgColor rgb="FF471306"/>
        <bgColor rgb="FF471306"/>
      </patternFill>
    </fill>
    <fill>
      <patternFill patternType="solid">
        <fgColor rgb="FFA5A5A5"/>
        <bgColor rgb="FFA5A5A5"/>
      </patternFill>
    </fill>
    <fill>
      <patternFill patternType="solid">
        <fgColor rgb="FF471406"/>
        <bgColor rgb="FF471406"/>
      </patternFill>
    </fill>
    <fill>
      <patternFill patternType="solid">
        <fgColor rgb="FFD9D9D9"/>
        <bgColor rgb="FFD9D9D9"/>
      </patternFill>
    </fill>
    <fill>
      <patternFill patternType="solid">
        <fgColor theme="0" tint="-0.249977111117893"/>
        <bgColor rgb="FFBFBFBF"/>
      </patternFill>
    </fill>
  </fills>
  <borders count="21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7">
    <xf numFmtId="0" fontId="0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4" fillId="0" borderId="1"/>
    <xf numFmtId="0" fontId="14" fillId="0" borderId="1"/>
    <xf numFmtId="0" fontId="15" fillId="0" borderId="1"/>
    <xf numFmtId="0" fontId="14" fillId="0" borderId="1"/>
  </cellStyleXfs>
  <cellXfs count="179">
    <xf numFmtId="0" fontId="0" fillId="0" borderId="0" xfId="0"/>
    <xf numFmtId="0" fontId="2" fillId="0" borderId="0" xfId="0" applyFont="1"/>
    <xf numFmtId="0" fontId="7" fillId="0" borderId="0" xfId="0" applyFont="1"/>
    <xf numFmtId="0" fontId="7" fillId="0" borderId="0" xfId="0" applyFont="1" applyAlignment="1">
      <alignment horizontal="center"/>
    </xf>
    <xf numFmtId="4" fontId="7" fillId="0" borderId="0" xfId="0" applyNumberFormat="1" applyFon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6" fillId="0" borderId="0" xfId="0" applyFont="1"/>
    <xf numFmtId="0" fontId="7" fillId="0" borderId="0" xfId="0" applyFont="1" applyAlignment="1">
      <alignment horizontal="left"/>
    </xf>
    <xf numFmtId="0" fontId="1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vertical="center"/>
    </xf>
    <xf numFmtId="4" fontId="6" fillId="2" borderId="10" xfId="0" applyNumberFormat="1" applyFont="1" applyFill="1" applyBorder="1" applyAlignment="1">
      <alignment horizontal="right" vertical="center" wrapText="1"/>
    </xf>
    <xf numFmtId="0" fontId="6" fillId="0" borderId="12" xfId="0" applyFont="1" applyBorder="1" applyAlignment="1">
      <alignment vertical="center"/>
    </xf>
    <xf numFmtId="0" fontId="6" fillId="0" borderId="12" xfId="0" applyFont="1" applyBorder="1" applyAlignment="1">
      <alignment horizontal="right" vertical="center"/>
    </xf>
    <xf numFmtId="4" fontId="6" fillId="0" borderId="10" xfId="0" applyNumberFormat="1" applyFont="1" applyBorder="1" applyAlignment="1">
      <alignment horizontal="right" vertical="center" wrapText="1"/>
    </xf>
    <xf numFmtId="0" fontId="2" fillId="0" borderId="12" xfId="0" applyFont="1" applyBorder="1" applyAlignment="1">
      <alignment horizontal="left" vertical="center"/>
    </xf>
    <xf numFmtId="4" fontId="7" fillId="0" borderId="10" xfId="0" applyNumberFormat="1" applyFont="1" applyBorder="1" applyAlignment="1">
      <alignment horizontal="right" vertical="center" wrapText="1"/>
    </xf>
    <xf numFmtId="0" fontId="7" fillId="0" borderId="9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/>
    </xf>
    <xf numFmtId="0" fontId="7" fillId="0" borderId="12" xfId="0" applyFont="1" applyBorder="1" applyAlignment="1">
      <alignment horizontal="left" vertical="center" wrapText="1"/>
    </xf>
    <xf numFmtId="4" fontId="7" fillId="0" borderId="12" xfId="0" applyNumberFormat="1" applyFont="1" applyBorder="1" applyAlignment="1">
      <alignment horizontal="right" vertical="center" wrapText="1"/>
    </xf>
    <xf numFmtId="4" fontId="7" fillId="0" borderId="10" xfId="0" applyNumberFormat="1" applyFont="1" applyBorder="1" applyAlignment="1">
      <alignment horizontal="right" vertical="center"/>
    </xf>
    <xf numFmtId="4" fontId="7" fillId="0" borderId="13" xfId="0" applyNumberFormat="1" applyFont="1" applyBorder="1" applyAlignment="1">
      <alignment horizontal="right" vertical="center"/>
    </xf>
    <xf numFmtId="0" fontId="6" fillId="2" borderId="10" xfId="0" applyFont="1" applyFill="1" applyBorder="1" applyAlignment="1">
      <alignment vertical="center"/>
    </xf>
    <xf numFmtId="0" fontId="2" fillId="0" borderId="12" xfId="0" applyFont="1" applyBorder="1"/>
    <xf numFmtId="4" fontId="6" fillId="0" borderId="12" xfId="0" applyNumberFormat="1" applyFont="1" applyBorder="1" applyAlignment="1">
      <alignment horizontal="right" vertical="center"/>
    </xf>
    <xf numFmtId="0" fontId="6" fillId="0" borderId="9" xfId="0" applyFont="1" applyBorder="1" applyAlignment="1">
      <alignment vertical="center"/>
    </xf>
    <xf numFmtId="0" fontId="2" fillId="0" borderId="9" xfId="0" applyFont="1" applyBorder="1" applyAlignment="1">
      <alignment horizontal="left" vertical="center"/>
    </xf>
    <xf numFmtId="4" fontId="2" fillId="0" borderId="10" xfId="0" applyNumberFormat="1" applyFont="1" applyBorder="1" applyAlignment="1">
      <alignment horizontal="righ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2" xfId="0" applyFont="1" applyBorder="1" applyAlignment="1">
      <alignment vertical="center"/>
    </xf>
    <xf numFmtId="4" fontId="2" fillId="0" borderId="12" xfId="0" applyNumberFormat="1" applyFont="1" applyBorder="1" applyAlignment="1">
      <alignment horizontal="right" vertical="center"/>
    </xf>
    <xf numFmtId="0" fontId="1" fillId="0" borderId="9" xfId="0" applyFont="1" applyBorder="1" applyAlignment="1">
      <alignment vertical="center"/>
    </xf>
    <xf numFmtId="4" fontId="1" fillId="0" borderId="10" xfId="0" applyNumberFormat="1" applyFont="1" applyBorder="1" applyAlignment="1">
      <alignment horizontal="right" vertical="center" wrapText="1"/>
    </xf>
    <xf numFmtId="4" fontId="2" fillId="0" borderId="10" xfId="0" applyNumberFormat="1" applyFont="1" applyBorder="1" applyAlignment="1">
      <alignment horizontal="right" vertical="center"/>
    </xf>
    <xf numFmtId="0" fontId="7" fillId="0" borderId="12" xfId="0" applyFont="1" applyBorder="1" applyAlignment="1">
      <alignment vertical="center"/>
    </xf>
    <xf numFmtId="4" fontId="7" fillId="0" borderId="12" xfId="0" applyNumberFormat="1" applyFont="1" applyBorder="1" applyAlignment="1">
      <alignment horizontal="right" vertical="center"/>
    </xf>
    <xf numFmtId="0" fontId="2" fillId="0" borderId="16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0" fontId="1" fillId="2" borderId="13" xfId="0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left" vertical="center"/>
    </xf>
    <xf numFmtId="10" fontId="6" fillId="2" borderId="1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11" xfId="0" applyFont="1" applyBorder="1"/>
    <xf numFmtId="0" fontId="7" fillId="0" borderId="11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1" xfId="0" applyFont="1" applyBorder="1" applyAlignment="1">
      <alignment horizontal="left"/>
    </xf>
    <xf numFmtId="0" fontId="6" fillId="2" borderId="6" xfId="0" applyFont="1" applyFill="1" applyBorder="1" applyAlignment="1">
      <alignment vertical="center"/>
    </xf>
    <xf numFmtId="49" fontId="2" fillId="0" borderId="11" xfId="0" applyNumberFormat="1" applyFont="1" applyBorder="1"/>
    <xf numFmtId="0" fontId="1" fillId="0" borderId="11" xfId="0" applyFont="1" applyBorder="1" applyAlignment="1">
      <alignment vertical="center"/>
    </xf>
    <xf numFmtId="0" fontId="9" fillId="5" borderId="1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 wrapText="1"/>
    </xf>
    <xf numFmtId="0" fontId="6" fillId="8" borderId="16" xfId="0" applyFont="1" applyFill="1" applyBorder="1" applyAlignment="1">
      <alignment horizontal="center" vertical="center" wrapText="1"/>
    </xf>
    <xf numFmtId="0" fontId="6" fillId="8" borderId="17" xfId="0" applyFont="1" applyFill="1" applyBorder="1" applyAlignment="1">
      <alignment horizontal="center" vertical="center" wrapText="1"/>
    </xf>
    <xf numFmtId="4" fontId="2" fillId="0" borderId="17" xfId="0" applyNumberFormat="1" applyFont="1" applyBorder="1" applyAlignment="1">
      <alignment horizontal="right" vertical="center" wrapText="1"/>
    </xf>
    <xf numFmtId="4" fontId="2" fillId="0" borderId="19" xfId="0" applyNumberFormat="1" applyFont="1" applyBorder="1" applyAlignment="1">
      <alignment horizontal="right" vertical="center" wrapText="1"/>
    </xf>
    <xf numFmtId="0" fontId="1" fillId="2" borderId="1" xfId="0" applyFont="1" applyFill="1" applyBorder="1" applyAlignment="1">
      <alignment horizontal="center" vertical="center"/>
    </xf>
    <xf numFmtId="0" fontId="11" fillId="0" borderId="0" xfId="0" applyFont="1"/>
    <xf numFmtId="0" fontId="2" fillId="0" borderId="5" xfId="0" applyFont="1" applyBorder="1"/>
    <xf numFmtId="0" fontId="2" fillId="0" borderId="1" xfId="0" applyFont="1" applyBorder="1"/>
    <xf numFmtId="0" fontId="11" fillId="0" borderId="1" xfId="0" applyFont="1" applyBorder="1"/>
    <xf numFmtId="0" fontId="1" fillId="2" borderId="3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3" fillId="0" borderId="1" xfId="0" applyFont="1" applyBorder="1"/>
    <xf numFmtId="0" fontId="4" fillId="0" borderId="1" xfId="0" applyFont="1" applyBorder="1" applyAlignment="1">
      <alignment horizontal="left" indent="1"/>
    </xf>
    <xf numFmtId="0" fontId="1" fillId="0" borderId="4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1" fillId="0" borderId="5" xfId="0" applyFont="1" applyBorder="1"/>
    <xf numFmtId="0" fontId="2" fillId="0" borderId="4" xfId="0" applyFont="1" applyBorder="1"/>
    <xf numFmtId="0" fontId="1" fillId="0" borderId="6" xfId="0" applyFont="1" applyBorder="1" applyAlignment="1">
      <alignment horizontal="center"/>
    </xf>
    <xf numFmtId="0" fontId="2" fillId="0" borderId="7" xfId="0" applyFont="1" applyBorder="1"/>
    <xf numFmtId="0" fontId="11" fillId="0" borderId="7" xfId="0" applyFont="1" applyBorder="1"/>
    <xf numFmtId="0" fontId="11" fillId="0" borderId="8" xfId="0" applyFont="1" applyBorder="1"/>
    <xf numFmtId="0" fontId="1" fillId="3" borderId="4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center" vertical="center"/>
    </xf>
    <xf numFmtId="4" fontId="7" fillId="0" borderId="0" xfId="0" applyNumberFormat="1" applyFont="1" applyAlignment="1">
      <alignment vertical="center"/>
    </xf>
    <xf numFmtId="0" fontId="9" fillId="5" borderId="1" xfId="0" applyFont="1" applyFill="1" applyBorder="1" applyAlignment="1">
      <alignment vertical="center"/>
    </xf>
    <xf numFmtId="0" fontId="2" fillId="0" borderId="0" xfId="0" applyFont="1" applyAlignment="1">
      <alignment vertical="center"/>
    </xf>
    <xf numFmtId="4" fontId="7" fillId="6" borderId="1" xfId="0" applyNumberFormat="1" applyFont="1" applyFill="1" applyBorder="1" applyAlignment="1">
      <alignment vertical="center"/>
    </xf>
    <xf numFmtId="0" fontId="9" fillId="7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4" fontId="6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6" fillId="0" borderId="0" xfId="0" quotePrefix="1" applyFont="1" applyAlignment="1">
      <alignment horizontal="left" vertical="center"/>
    </xf>
    <xf numFmtId="49" fontId="2" fillId="0" borderId="11" xfId="0" applyNumberFormat="1" applyFont="1" applyBorder="1" applyAlignment="1">
      <alignment vertical="center"/>
    </xf>
    <xf numFmtId="10" fontId="7" fillId="0" borderId="0" xfId="0" applyNumberFormat="1" applyFont="1" applyAlignment="1">
      <alignment vertical="center"/>
    </xf>
    <xf numFmtId="10" fontId="9" fillId="5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10" fontId="2" fillId="0" borderId="0" xfId="0" applyNumberFormat="1" applyFont="1" applyAlignment="1">
      <alignment horizontal="center" vertical="center"/>
    </xf>
    <xf numFmtId="4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12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7" fillId="0" borderId="1" xfId="3" applyFont="1" applyAlignment="1">
      <alignment horizontal="left"/>
    </xf>
    <xf numFmtId="0" fontId="7" fillId="0" borderId="1" xfId="3" applyFont="1"/>
    <xf numFmtId="4" fontId="7" fillId="0" borderId="1" xfId="3" applyNumberFormat="1" applyFont="1" applyAlignment="1">
      <alignment horizontal="right"/>
    </xf>
    <xf numFmtId="0" fontId="7" fillId="0" borderId="0" xfId="0" applyFont="1" applyAlignment="1">
      <alignment horizontal="right" vertical="center"/>
    </xf>
    <xf numFmtId="0" fontId="9" fillId="5" borderId="1" xfId="0" applyFont="1" applyFill="1" applyBorder="1" applyAlignment="1">
      <alignment horizontal="right" vertical="center"/>
    </xf>
    <xf numFmtId="4" fontId="1" fillId="0" borderId="0" xfId="0" applyNumberFormat="1" applyFont="1" applyAlignment="1">
      <alignment horizontal="right" vertical="center"/>
    </xf>
    <xf numFmtId="4" fontId="2" fillId="0" borderId="0" xfId="0" applyNumberFormat="1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7" fillId="0" borderId="1" xfId="4" applyFont="1" applyAlignment="1">
      <alignment horizontal="left"/>
    </xf>
    <xf numFmtId="0" fontId="7" fillId="0" borderId="1" xfId="4" applyFont="1"/>
    <xf numFmtId="4" fontId="7" fillId="0" borderId="1" xfId="4" applyNumberFormat="1" applyFont="1" applyAlignment="1">
      <alignment horizontal="center"/>
    </xf>
    <xf numFmtId="0" fontId="7" fillId="0" borderId="1" xfId="4" applyFont="1" applyAlignment="1">
      <alignment horizontal="center"/>
    </xf>
    <xf numFmtId="4" fontId="7" fillId="0" borderId="0" xfId="0" applyNumberFormat="1" applyFont="1" applyAlignment="1">
      <alignment horizontal="right" vertical="center"/>
    </xf>
    <xf numFmtId="4" fontId="7" fillId="0" borderId="1" xfId="4" applyNumberFormat="1" applyFont="1" applyAlignment="1">
      <alignment horizontal="right"/>
    </xf>
    <xf numFmtId="4" fontId="6" fillId="0" borderId="0" xfId="0" applyNumberFormat="1" applyFont="1" applyAlignment="1">
      <alignment horizontal="right" vertical="center"/>
    </xf>
    <xf numFmtId="0" fontId="10" fillId="0" borderId="1" xfId="5" applyFont="1" applyAlignment="1" applyProtection="1">
      <alignment horizontal="center" wrapText="1"/>
      <protection locked="0"/>
    </xf>
    <xf numFmtId="0" fontId="10" fillId="0" borderId="1" xfId="5" applyFont="1" applyAlignment="1" applyProtection="1">
      <alignment horizontal="center" vertical="top"/>
      <protection locked="0"/>
    </xf>
    <xf numFmtId="0" fontId="10" fillId="0" borderId="1" xfId="5" applyFont="1" applyAlignment="1" applyProtection="1">
      <alignment vertical="top"/>
      <protection locked="0"/>
    </xf>
    <xf numFmtId="0" fontId="10" fillId="0" borderId="1" xfId="5" applyFont="1" applyAlignment="1" applyProtection="1">
      <alignment horizontal="center" vertical="top" wrapText="1"/>
      <protection locked="0"/>
    </xf>
    <xf numFmtId="0" fontId="10" fillId="0" borderId="1" xfId="5" applyFont="1" applyAlignment="1" applyProtection="1">
      <alignment horizontal="center" vertical="center" wrapText="1"/>
      <protection locked="0"/>
    </xf>
    <xf numFmtId="4" fontId="7" fillId="0" borderId="1" xfId="6" applyNumberFormat="1" applyFont="1" applyAlignment="1">
      <alignment horizontal="right"/>
    </xf>
    <xf numFmtId="0" fontId="7" fillId="0" borderId="1" xfId="6" applyFont="1"/>
    <xf numFmtId="43" fontId="0" fillId="0" borderId="0" xfId="1" applyFont="1"/>
    <xf numFmtId="0" fontId="7" fillId="0" borderId="1" xfId="3" applyFont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10" fontId="7" fillId="0" borderId="0" xfId="0" applyNumberFormat="1" applyFont="1"/>
    <xf numFmtId="10" fontId="7" fillId="0" borderId="1" xfId="6" applyNumberFormat="1" applyFont="1" applyAlignment="1">
      <alignment horizontal="right"/>
    </xf>
    <xf numFmtId="10" fontId="7" fillId="0" borderId="0" xfId="2" applyNumberFormat="1" applyFont="1"/>
    <xf numFmtId="9" fontId="7" fillId="0" borderId="0" xfId="0" applyNumberFormat="1" applyFont="1" applyAlignment="1">
      <alignment horizontal="center"/>
    </xf>
    <xf numFmtId="4" fontId="0" fillId="0" borderId="0" xfId="0" applyNumberFormat="1" applyAlignment="1">
      <alignment vertical="center"/>
    </xf>
    <xf numFmtId="4" fontId="6" fillId="2" borderId="20" xfId="0" applyNumberFormat="1" applyFont="1" applyFill="1" applyBorder="1" applyAlignment="1">
      <alignment vertical="center"/>
    </xf>
    <xf numFmtId="10" fontId="1" fillId="0" borderId="0" xfId="0" applyNumberFormat="1" applyFont="1" applyAlignment="1">
      <alignment horizontal="right" vertical="center"/>
    </xf>
    <xf numFmtId="4" fontId="12" fillId="0" borderId="0" xfId="0" applyNumberFormat="1" applyFont="1" applyAlignment="1">
      <alignment vertical="center"/>
    </xf>
    <xf numFmtId="4" fontId="2" fillId="0" borderId="0" xfId="0" applyNumberFormat="1" applyFont="1"/>
    <xf numFmtId="4" fontId="7" fillId="0" borderId="1" xfId="3" applyNumberFormat="1" applyFont="1"/>
    <xf numFmtId="0" fontId="10" fillId="0" borderId="1" xfId="5" applyFont="1" applyAlignment="1" applyProtection="1">
      <alignment horizontal="center" wrapText="1"/>
      <protection locked="0"/>
    </xf>
    <xf numFmtId="0" fontId="2" fillId="0" borderId="1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0" xfId="0" applyFont="1" applyAlignment="1">
      <alignment horizontal="left" vertical="top" wrapText="1"/>
    </xf>
    <xf numFmtId="0" fontId="1" fillId="2" borderId="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1" fillId="9" borderId="5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8" fillId="4" borderId="0" xfId="0" applyFont="1" applyFill="1" applyAlignment="1">
      <alignment horizontal="center" vertical="center"/>
    </xf>
    <xf numFmtId="0" fontId="10" fillId="0" borderId="1" xfId="5" applyFont="1" applyAlignment="1" applyProtection="1">
      <alignment horizontal="center" vertical="top" wrapText="1"/>
      <protection locked="0"/>
    </xf>
    <xf numFmtId="0" fontId="6" fillId="0" borderId="0" xfId="0" applyFont="1" applyAlignment="1">
      <alignment horizontal="left" vertical="center" wrapText="1"/>
    </xf>
    <xf numFmtId="0" fontId="5" fillId="0" borderId="13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5" xfId="0" applyFont="1" applyBorder="1"/>
    <xf numFmtId="0" fontId="1" fillId="2" borderId="6" xfId="0" applyFont="1" applyFill="1" applyBorder="1" applyAlignment="1">
      <alignment horizontal="center" vertical="center"/>
    </xf>
    <xf numFmtId="0" fontId="5" fillId="0" borderId="7" xfId="0" applyFont="1" applyBorder="1"/>
    <xf numFmtId="0" fontId="5" fillId="0" borderId="8" xfId="0" applyFont="1" applyBorder="1"/>
    <xf numFmtId="0" fontId="1" fillId="2" borderId="11" xfId="0" applyFont="1" applyFill="1" applyBorder="1" applyAlignment="1">
      <alignment horizontal="center" vertical="center"/>
    </xf>
    <xf numFmtId="0" fontId="5" fillId="0" borderId="9" xfId="0" applyFont="1" applyBorder="1"/>
    <xf numFmtId="0" fontId="6" fillId="0" borderId="0" xfId="0" applyFont="1" applyAlignment="1">
      <alignment horizontal="left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0" fillId="0" borderId="1" xfId="5" applyFont="1" applyAlignment="1" applyProtection="1">
      <alignment horizontal="center" vertical="center" wrapText="1"/>
      <protection locked="0"/>
    </xf>
    <xf numFmtId="0" fontId="6" fillId="8" borderId="14" xfId="0" applyFont="1" applyFill="1" applyBorder="1" applyAlignment="1">
      <alignment horizontal="center" vertical="center" wrapText="1"/>
    </xf>
    <xf numFmtId="0" fontId="10" fillId="0" borderId="15" xfId="0" applyFont="1" applyBorder="1"/>
    <xf numFmtId="0" fontId="10" fillId="0" borderId="1" xfId="0" applyFont="1" applyBorder="1"/>
    <xf numFmtId="4" fontId="7" fillId="0" borderId="0" xfId="0" applyNumberFormat="1" applyFont="1" applyFill="1" applyAlignment="1">
      <alignment horizontal="right" vertical="center"/>
    </xf>
  </cellXfs>
  <cellStyles count="7">
    <cellStyle name="Millares" xfId="1" builtinId="3"/>
    <cellStyle name="Normal" xfId="0" builtinId="0"/>
    <cellStyle name="Normal 2 2" xfId="5" xr:uid="{12DFB358-93A3-43D6-8C20-2FE277AA8BCF}"/>
    <cellStyle name="Normal 2 3" xfId="4" xr:uid="{AF92F793-9A8E-4E7D-9070-4D23762414C8}"/>
    <cellStyle name="Normal 3" xfId="3" xr:uid="{F30789B5-72E8-43B9-824D-C0A44458ECD7}"/>
    <cellStyle name="Normal 3 3" xfId="6" xr:uid="{3ED71E8C-799D-4323-8877-39EDAFE09B3C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50"/>
  <sheetViews>
    <sheetView workbookViewId="0">
      <selection sqref="A1:F50"/>
    </sheetView>
  </sheetViews>
  <sheetFormatPr baseColWidth="10" defaultColWidth="14.42578125" defaultRowHeight="15" customHeight="1" x14ac:dyDescent="0.2"/>
  <cols>
    <col min="1" max="1" width="14.85546875" style="63" customWidth="1"/>
    <col min="2" max="2" width="73.85546875" style="63" customWidth="1"/>
    <col min="3" max="26" width="12.85546875" style="63" customWidth="1"/>
    <col min="27" max="16384" width="14.42578125" style="63"/>
  </cols>
  <sheetData>
    <row r="1" spans="1:5" ht="11.25" customHeight="1" x14ac:dyDescent="0.2">
      <c r="A1" s="150" t="s">
        <v>585</v>
      </c>
      <c r="B1" s="151"/>
      <c r="C1" s="41" t="s">
        <v>0</v>
      </c>
      <c r="D1" s="67">
        <v>2026</v>
      </c>
      <c r="E1" s="66"/>
    </row>
    <row r="2" spans="1:5" ht="11.25" customHeight="1" x14ac:dyDescent="0.2">
      <c r="A2" s="152" t="s">
        <v>1</v>
      </c>
      <c r="B2" s="153"/>
      <c r="C2" s="42" t="s">
        <v>2</v>
      </c>
      <c r="D2" s="68" t="s">
        <v>1546</v>
      </c>
      <c r="E2" s="66"/>
    </row>
    <row r="3" spans="1:5" ht="11.25" customHeight="1" x14ac:dyDescent="0.2">
      <c r="A3" s="152" t="s">
        <v>1547</v>
      </c>
      <c r="B3" s="153"/>
      <c r="C3" s="42" t="s">
        <v>3</v>
      </c>
      <c r="D3" s="68">
        <v>1</v>
      </c>
      <c r="E3" s="66"/>
    </row>
    <row r="4" spans="1:5" ht="11.25" customHeight="1" x14ac:dyDescent="0.2">
      <c r="A4" s="152" t="s">
        <v>4</v>
      </c>
      <c r="B4" s="153"/>
      <c r="C4" s="62"/>
      <c r="D4" s="68"/>
      <c r="E4" s="66"/>
    </row>
    <row r="5" spans="1:5" ht="15" customHeight="1" x14ac:dyDescent="0.2">
      <c r="A5" s="81" t="s">
        <v>5</v>
      </c>
      <c r="B5" s="154" t="s">
        <v>6</v>
      </c>
      <c r="C5" s="154"/>
      <c r="D5" s="155"/>
      <c r="E5" s="66"/>
    </row>
    <row r="6" spans="1:5" ht="9.75" customHeight="1" x14ac:dyDescent="0.2">
      <c r="A6" s="73"/>
      <c r="B6" s="145"/>
      <c r="C6" s="145"/>
      <c r="D6" s="146"/>
      <c r="E6" s="66"/>
    </row>
    <row r="7" spans="1:5" ht="9.75" customHeight="1" x14ac:dyDescent="0.2">
      <c r="A7" s="73"/>
      <c r="B7" s="147" t="s">
        <v>7</v>
      </c>
      <c r="C7" s="147"/>
      <c r="D7" s="148"/>
      <c r="E7" s="66"/>
    </row>
    <row r="8" spans="1:5" ht="9.75" customHeight="1" x14ac:dyDescent="0.2">
      <c r="A8" s="73"/>
      <c r="B8" s="69"/>
      <c r="C8" s="65"/>
      <c r="D8" s="64"/>
      <c r="E8" s="66"/>
    </row>
    <row r="9" spans="1:5" ht="9.75" customHeight="1" x14ac:dyDescent="0.2">
      <c r="A9" s="73"/>
      <c r="B9" s="70" t="s">
        <v>8</v>
      </c>
      <c r="C9" s="65"/>
      <c r="D9" s="64"/>
      <c r="E9" s="66"/>
    </row>
    <row r="10" spans="1:5" ht="9.75" customHeight="1" x14ac:dyDescent="0.2">
      <c r="A10" s="74" t="s">
        <v>9</v>
      </c>
      <c r="B10" s="65" t="s">
        <v>10</v>
      </c>
      <c r="C10" s="65"/>
      <c r="D10" s="64"/>
      <c r="E10" s="66"/>
    </row>
    <row r="11" spans="1:5" ht="9.75" customHeight="1" x14ac:dyDescent="0.2">
      <c r="A11" s="74" t="s">
        <v>11</v>
      </c>
      <c r="B11" s="65" t="s">
        <v>12</v>
      </c>
      <c r="C11" s="65"/>
      <c r="D11" s="64"/>
      <c r="E11" s="66"/>
    </row>
    <row r="12" spans="1:5" ht="9.75" customHeight="1" x14ac:dyDescent="0.2">
      <c r="A12" s="74" t="s">
        <v>13</v>
      </c>
      <c r="B12" s="65" t="s">
        <v>14</v>
      </c>
      <c r="C12" s="65"/>
      <c r="D12" s="64"/>
      <c r="E12" s="66"/>
    </row>
    <row r="13" spans="1:5" ht="9.75" customHeight="1" x14ac:dyDescent="0.2">
      <c r="A13" s="74" t="s">
        <v>15</v>
      </c>
      <c r="B13" s="65" t="s">
        <v>16</v>
      </c>
      <c r="C13" s="65"/>
      <c r="D13" s="64"/>
      <c r="E13" s="66"/>
    </row>
    <row r="14" spans="1:5" ht="9.75" customHeight="1" x14ac:dyDescent="0.2">
      <c r="A14" s="74" t="s">
        <v>17</v>
      </c>
      <c r="B14" s="65" t="s">
        <v>18</v>
      </c>
      <c r="C14" s="65"/>
      <c r="D14" s="64"/>
      <c r="E14" s="66"/>
    </row>
    <row r="15" spans="1:5" ht="9.75" customHeight="1" x14ac:dyDescent="0.2">
      <c r="A15" s="74" t="s">
        <v>19</v>
      </c>
      <c r="B15" s="65" t="s">
        <v>20</v>
      </c>
      <c r="C15" s="65"/>
      <c r="D15" s="64"/>
      <c r="E15" s="66"/>
    </row>
    <row r="16" spans="1:5" ht="9.75" customHeight="1" x14ac:dyDescent="0.2">
      <c r="A16" s="74" t="s">
        <v>21</v>
      </c>
      <c r="B16" s="65" t="s">
        <v>22</v>
      </c>
      <c r="C16" s="65"/>
      <c r="D16" s="64"/>
      <c r="E16" s="66"/>
    </row>
    <row r="17" spans="1:5" ht="9.75" customHeight="1" x14ac:dyDescent="0.2">
      <c r="A17" s="74" t="s">
        <v>23</v>
      </c>
      <c r="B17" s="65" t="s">
        <v>24</v>
      </c>
      <c r="C17" s="66"/>
      <c r="D17" s="75"/>
      <c r="E17" s="66"/>
    </row>
    <row r="18" spans="1:5" ht="9.75" customHeight="1" x14ac:dyDescent="0.2">
      <c r="A18" s="74" t="s">
        <v>25</v>
      </c>
      <c r="B18" s="65" t="s">
        <v>26</v>
      </c>
      <c r="C18" s="66"/>
      <c r="D18" s="75"/>
      <c r="E18" s="66"/>
    </row>
    <row r="19" spans="1:5" ht="9.75" customHeight="1" x14ac:dyDescent="0.2">
      <c r="A19" s="74" t="s">
        <v>27</v>
      </c>
      <c r="B19" s="65" t="s">
        <v>28</v>
      </c>
      <c r="C19" s="66"/>
      <c r="D19" s="75"/>
      <c r="E19" s="66"/>
    </row>
    <row r="20" spans="1:5" ht="9.75" customHeight="1" x14ac:dyDescent="0.2">
      <c r="A20" s="74" t="s">
        <v>29</v>
      </c>
      <c r="B20" s="65" t="s">
        <v>30</v>
      </c>
      <c r="C20" s="66"/>
      <c r="D20" s="75"/>
      <c r="E20" s="66"/>
    </row>
    <row r="21" spans="1:5" ht="9.75" customHeight="1" x14ac:dyDescent="0.2">
      <c r="A21" s="74" t="s">
        <v>31</v>
      </c>
      <c r="B21" s="65" t="s">
        <v>32</v>
      </c>
      <c r="C21" s="66"/>
      <c r="D21" s="75"/>
      <c r="E21" s="66"/>
    </row>
    <row r="22" spans="1:5" ht="9.75" customHeight="1" x14ac:dyDescent="0.2">
      <c r="A22" s="74" t="s">
        <v>33</v>
      </c>
      <c r="B22" s="65" t="s">
        <v>34</v>
      </c>
      <c r="C22" s="66"/>
      <c r="D22" s="75"/>
      <c r="E22" s="66"/>
    </row>
    <row r="23" spans="1:5" ht="9.75" customHeight="1" x14ac:dyDescent="0.2">
      <c r="A23" s="74" t="s">
        <v>35</v>
      </c>
      <c r="B23" s="65" t="s">
        <v>36</v>
      </c>
      <c r="C23" s="66"/>
      <c r="D23" s="75"/>
      <c r="E23" s="66"/>
    </row>
    <row r="24" spans="1:5" ht="9.75" customHeight="1" x14ac:dyDescent="0.2">
      <c r="A24" s="74" t="s">
        <v>37</v>
      </c>
      <c r="B24" s="65" t="s">
        <v>38</v>
      </c>
      <c r="C24" s="66"/>
      <c r="D24" s="75"/>
      <c r="E24" s="66"/>
    </row>
    <row r="25" spans="1:5" ht="9.75" customHeight="1" x14ac:dyDescent="0.2">
      <c r="A25" s="74" t="s">
        <v>39</v>
      </c>
      <c r="B25" s="65" t="s">
        <v>40</v>
      </c>
      <c r="C25" s="66"/>
      <c r="D25" s="75"/>
      <c r="E25" s="66"/>
    </row>
    <row r="26" spans="1:5" ht="9.75" customHeight="1" x14ac:dyDescent="0.2">
      <c r="A26" s="74" t="s">
        <v>41</v>
      </c>
      <c r="B26" s="65" t="s">
        <v>42</v>
      </c>
      <c r="C26" s="66"/>
      <c r="D26" s="75"/>
      <c r="E26" s="66"/>
    </row>
    <row r="27" spans="1:5" ht="9.75" customHeight="1" x14ac:dyDescent="0.2">
      <c r="A27" s="74" t="s">
        <v>43</v>
      </c>
      <c r="B27" s="65" t="s">
        <v>44</v>
      </c>
      <c r="C27" s="66"/>
      <c r="D27" s="75"/>
      <c r="E27" s="66"/>
    </row>
    <row r="28" spans="1:5" ht="9.75" customHeight="1" x14ac:dyDescent="0.2">
      <c r="A28" s="74" t="s">
        <v>45</v>
      </c>
      <c r="B28" s="65" t="s">
        <v>46</v>
      </c>
      <c r="C28" s="66"/>
      <c r="D28" s="75"/>
      <c r="E28" s="66"/>
    </row>
    <row r="29" spans="1:5" ht="9.75" customHeight="1" x14ac:dyDescent="0.2">
      <c r="A29" s="74" t="s">
        <v>47</v>
      </c>
      <c r="B29" s="65" t="s">
        <v>48</v>
      </c>
      <c r="C29" s="66"/>
      <c r="D29" s="75"/>
      <c r="E29" s="66"/>
    </row>
    <row r="30" spans="1:5" ht="9.75" customHeight="1" x14ac:dyDescent="0.2">
      <c r="A30" s="74" t="s">
        <v>49</v>
      </c>
      <c r="B30" s="65" t="s">
        <v>50</v>
      </c>
      <c r="C30" s="66"/>
      <c r="D30" s="75"/>
      <c r="E30" s="66"/>
    </row>
    <row r="31" spans="1:5" ht="9.75" customHeight="1" x14ac:dyDescent="0.2">
      <c r="A31" s="74" t="s">
        <v>51</v>
      </c>
      <c r="B31" s="65" t="s">
        <v>52</v>
      </c>
      <c r="C31" s="66"/>
      <c r="D31" s="75"/>
      <c r="E31" s="66"/>
    </row>
    <row r="32" spans="1:5" ht="9.75" customHeight="1" x14ac:dyDescent="0.2">
      <c r="A32" s="74" t="s">
        <v>53</v>
      </c>
      <c r="B32" s="65" t="s">
        <v>54</v>
      </c>
      <c r="C32" s="66"/>
      <c r="D32" s="75"/>
      <c r="E32" s="66"/>
    </row>
    <row r="33" spans="1:5" s="1" customFormat="1" ht="9.75" customHeight="1" x14ac:dyDescent="0.2">
      <c r="A33" s="76"/>
      <c r="B33" s="65"/>
      <c r="C33" s="65"/>
      <c r="D33" s="64"/>
      <c r="E33" s="65"/>
    </row>
    <row r="34" spans="1:5" s="1" customFormat="1" ht="9.75" customHeight="1" x14ac:dyDescent="0.2">
      <c r="A34" s="76"/>
      <c r="B34" s="65"/>
      <c r="C34" s="65"/>
      <c r="D34" s="64"/>
      <c r="E34" s="65"/>
    </row>
    <row r="35" spans="1:5" ht="9.75" customHeight="1" x14ac:dyDescent="0.2">
      <c r="A35" s="74" t="s">
        <v>55</v>
      </c>
      <c r="B35" s="71" t="s">
        <v>56</v>
      </c>
      <c r="C35" s="66"/>
      <c r="D35" s="75"/>
      <c r="E35" s="66"/>
    </row>
    <row r="36" spans="1:5" ht="9.75" customHeight="1" x14ac:dyDescent="0.2">
      <c r="A36" s="74" t="s">
        <v>57</v>
      </c>
      <c r="B36" s="71" t="s">
        <v>58</v>
      </c>
      <c r="C36" s="66"/>
      <c r="D36" s="75"/>
      <c r="E36" s="66"/>
    </row>
    <row r="37" spans="1:5" ht="9.75" customHeight="1" x14ac:dyDescent="0.2">
      <c r="A37" s="73"/>
      <c r="B37" s="65"/>
      <c r="C37" s="66"/>
      <c r="D37" s="75"/>
      <c r="E37" s="66"/>
    </row>
    <row r="38" spans="1:5" ht="9.75" customHeight="1" x14ac:dyDescent="0.2">
      <c r="A38" s="73"/>
      <c r="B38" s="69" t="s">
        <v>59</v>
      </c>
      <c r="C38" s="66"/>
      <c r="D38" s="75"/>
      <c r="E38" s="66"/>
    </row>
    <row r="39" spans="1:5" ht="9.75" customHeight="1" x14ac:dyDescent="0.2">
      <c r="A39" s="73" t="s">
        <v>60</v>
      </c>
      <c r="B39" s="71" t="s">
        <v>61</v>
      </c>
      <c r="C39" s="66"/>
      <c r="D39" s="75"/>
      <c r="E39" s="66"/>
    </row>
    <row r="40" spans="1:5" ht="9.75" customHeight="1" x14ac:dyDescent="0.2">
      <c r="A40" s="73"/>
      <c r="B40" s="71" t="s">
        <v>62</v>
      </c>
      <c r="C40" s="66"/>
      <c r="D40" s="75"/>
      <c r="E40" s="66"/>
    </row>
    <row r="41" spans="1:5" ht="14.25" customHeight="1" x14ac:dyDescent="0.2">
      <c r="A41" s="73"/>
      <c r="B41" s="72" t="s">
        <v>63</v>
      </c>
      <c r="C41" s="66"/>
      <c r="D41" s="75"/>
      <c r="E41" s="66"/>
    </row>
    <row r="42" spans="1:5" ht="9.75" customHeight="1" x14ac:dyDescent="0.2">
      <c r="A42" s="73"/>
      <c r="B42" s="72" t="s">
        <v>64</v>
      </c>
      <c r="C42" s="66"/>
      <c r="D42" s="75"/>
      <c r="E42" s="66"/>
    </row>
    <row r="43" spans="1:5" ht="9.75" customHeight="1" x14ac:dyDescent="0.2">
      <c r="A43" s="77"/>
      <c r="B43" s="78"/>
      <c r="C43" s="79"/>
      <c r="D43" s="80"/>
      <c r="E43" s="66"/>
    </row>
    <row r="44" spans="1:5" ht="9.75" customHeight="1" x14ac:dyDescent="0.2">
      <c r="A44" s="65"/>
      <c r="B44" s="65"/>
      <c r="C44" s="66"/>
      <c r="D44" s="66"/>
    </row>
    <row r="45" spans="1:5" ht="11.25" x14ac:dyDescent="0.2">
      <c r="A45" s="149" t="s">
        <v>65</v>
      </c>
      <c r="B45" s="149"/>
      <c r="C45" s="149"/>
      <c r="D45" s="149"/>
    </row>
    <row r="47" spans="1:5" ht="15" customHeight="1" x14ac:dyDescent="0.25">
      <c r="B47" s="125"/>
      <c r="C47" s="125"/>
      <c r="D47"/>
      <c r="E47"/>
    </row>
    <row r="48" spans="1:5" ht="15" customHeight="1" x14ac:dyDescent="0.25">
      <c r="B48"/>
      <c r="C48"/>
      <c r="D48"/>
      <c r="E48"/>
    </row>
    <row r="49" spans="2:5" ht="15" customHeight="1" x14ac:dyDescent="0.25">
      <c r="B49"/>
      <c r="C49"/>
      <c r="D49"/>
      <c r="E49"/>
    </row>
    <row r="50" spans="2:5" ht="25.5" customHeight="1" x14ac:dyDescent="0.2">
      <c r="B50" s="123" t="s">
        <v>924</v>
      </c>
      <c r="C50" s="144" t="s">
        <v>925</v>
      </c>
      <c r="D50" s="144"/>
      <c r="E50" s="144"/>
    </row>
  </sheetData>
  <mergeCells count="9">
    <mergeCell ref="C50:E50"/>
    <mergeCell ref="B6:D6"/>
    <mergeCell ref="B7:D7"/>
    <mergeCell ref="A45:D45"/>
    <mergeCell ref="A1:B1"/>
    <mergeCell ref="A2:B2"/>
    <mergeCell ref="A3:B3"/>
    <mergeCell ref="A4:B4"/>
    <mergeCell ref="B5:D5"/>
  </mergeCells>
  <dataValidations disablePrompts="1" count="3">
    <dataValidation type="list" allowBlank="1" showInputMessage="1" showErrorMessage="1" prompt="Escoger el corte de la información, ya se trimestral (1 al 4) o anual (Cuenta Pública)." sqref="D3" xr:uid="{00000000-0002-0000-0000-000000000000}">
      <formula1>"1,2,3,4,Cuenta Pública"</formula1>
    </dataValidation>
    <dataValidation type="list" allowBlank="1" showInputMessage="1" showErrorMessage="1" prompt="Escoger el corte de la información, ya se trimestral (1 al 4) o anual (4)." sqref="D4" xr:uid="{00000000-0002-0000-0000-000001000000}">
      <formula1>"1,2,3,4"</formula1>
    </dataValidation>
    <dataValidation type="list" allowBlank="1" showInputMessage="1" showErrorMessage="1" prompt="Escoger el tipo de periodicidad, de acuerdo con su presentación ya sea trimestral en la cuenta pública (Anual)." sqref="D2" xr:uid="{00000000-0002-0000-0000-000002000000}">
      <formula1>"Trimestral,Anual"</formula1>
    </dataValidation>
  </dataValidations>
  <hyperlinks>
    <hyperlink ref="A10" location="ACT!A6" display="ACT-01" xr:uid="{00000000-0004-0000-0000-000000000000}"/>
    <hyperlink ref="A11" location="ACT!A91" display="ACT-03" xr:uid="{00000000-0004-0000-0000-000001000000}"/>
    <hyperlink ref="A12" location="ESF!A6" display="ESF-01" xr:uid="{00000000-0004-0000-0000-000002000000}"/>
    <hyperlink ref="A13" location="ESF!A12" display="ESF-02" xr:uid="{00000000-0004-0000-0000-000003000000}"/>
    <hyperlink ref="A14" location="ESF!A17" display="ESF-03" xr:uid="{00000000-0004-0000-0000-000004000000}"/>
    <hyperlink ref="A15" location="ESF!A29" display="ESF-04" xr:uid="{00000000-0004-0000-0000-000005000000}"/>
    <hyperlink ref="A16" location="ESF!A38" display="ESF-05" xr:uid="{00000000-0004-0000-0000-000006000000}"/>
    <hyperlink ref="A17" location="ESF!A43" display="ESF-06" xr:uid="{00000000-0004-0000-0000-000007000000}"/>
    <hyperlink ref="A18" location="ESF!A47" display="ESF-07" xr:uid="{00000000-0004-0000-0000-000008000000}"/>
    <hyperlink ref="A19" location="ESF!A53" display="ESF-08" xr:uid="{00000000-0004-0000-0000-000009000000}"/>
    <hyperlink ref="A20" location="ESF!A76" display="ESF-09" xr:uid="{00000000-0004-0000-0000-00000A000000}"/>
    <hyperlink ref="A21" location="ESF!A92" display="ESF-10" xr:uid="{00000000-0004-0000-0000-00000B000000}"/>
    <hyperlink ref="A22" location="ESF!A98" display="ESF-11" xr:uid="{00000000-0004-0000-0000-00000C000000}"/>
    <hyperlink ref="A23" location="ESF!A109" display="ESF-12" xr:uid="{00000000-0004-0000-0000-00000D000000}"/>
    <hyperlink ref="A24" location="ESF!A126" display="ESF-13" xr:uid="{00000000-0004-0000-0000-00000E000000}"/>
    <hyperlink ref="A25" location="ESF!A143" display="ESF-14" xr:uid="{00000000-0004-0000-0000-00000F000000}"/>
    <hyperlink ref="A26" location="ESF!A151" display="ESF-15" xr:uid="{00000000-0004-0000-0000-000010000000}"/>
    <hyperlink ref="A27" location="ESF!A156" display="ESF-16" xr:uid="{00000000-0004-0000-0000-000011000000}"/>
    <hyperlink ref="A28" location="VHP!A6" display="VHP-01" xr:uid="{00000000-0004-0000-0000-000012000000}"/>
    <hyperlink ref="A29" location="VHP!A12" display="VHP-02" xr:uid="{00000000-0004-0000-0000-000013000000}"/>
    <hyperlink ref="A30" location="EFE!A6" display="EFE-01" xr:uid="{00000000-0004-0000-0000-000014000000}"/>
    <hyperlink ref="A31" location="EFE!A18" display="EFE-02" xr:uid="{00000000-0004-0000-0000-000015000000}"/>
    <hyperlink ref="A32" location="EFE!A45" display="EFE-03" xr:uid="{00000000-0004-0000-0000-000016000000}"/>
    <hyperlink ref="B35" location="Conciliacion_Ig!B4" display="CONCILIACIÓN ENTRE LOS INGRESOS PRESUPUESTARIOS Y CONTABLES" xr:uid="{00000000-0004-0000-0000-000017000000}"/>
    <hyperlink ref="B36" location="Conciliacion_Eg!B4" display="CONCILIACIÓN ENTRE LOS EGRESOS PRESUPUESTARIOS Y LOS GASTOS CONTABLES" xr:uid="{00000000-0004-0000-0000-000018000000}"/>
    <hyperlink ref="B39" location="Memoria!A8" display="CONTABLES" xr:uid="{00000000-0004-0000-0000-000019000000}"/>
    <hyperlink ref="B40" location="Memoria!A36" display="PRESUPUESTARIAS" xr:uid="{00000000-0004-0000-0000-00001A000000}"/>
    <hyperlink ref="B41" location="Memoria!B38" display="INGRESOS" xr:uid="{00000000-0004-0000-0000-00001B000000}"/>
    <hyperlink ref="B42" location="Memoria!B48" display="EGRESOS" xr:uid="{00000000-0004-0000-0000-00001C000000}"/>
  </hyperlinks>
  <printOptions horizontalCentered="1"/>
  <pageMargins left="0.70866141732283472" right="0.70866141732283472" top="0.74803149606299213" bottom="0.74803149606299213" header="0" footer="0"/>
  <pageSetup scale="7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303"/>
  <sheetViews>
    <sheetView topLeftCell="A99" workbookViewId="0">
      <selection activeCell="M132" sqref="M132:N132"/>
    </sheetView>
  </sheetViews>
  <sheetFormatPr baseColWidth="10" defaultColWidth="14.42578125" defaultRowHeight="15" x14ac:dyDescent="0.25"/>
  <cols>
    <col min="1" max="1" width="10" style="82" customWidth="1"/>
    <col min="2" max="2" width="72.85546875" style="82" customWidth="1"/>
    <col min="3" max="3" width="15.85546875" style="115" customWidth="1"/>
    <col min="4" max="4" width="11.140625" style="82" customWidth="1"/>
    <col min="5" max="5" width="14" style="82" customWidth="1"/>
    <col min="6" max="26" width="9.140625" style="82" customWidth="1"/>
    <col min="27" max="16384" width="14.42578125" style="82"/>
  </cols>
  <sheetData>
    <row r="1" spans="1:5" x14ac:dyDescent="0.25">
      <c r="A1" s="157" t="str">
        <f>'Notas a los Edos Financieros'!A1</f>
        <v>INSTITUTO CULTURAL DE LEON</v>
      </c>
      <c r="B1" s="158"/>
      <c r="C1" s="158"/>
      <c r="D1" s="45" t="s">
        <v>0</v>
      </c>
      <c r="E1" s="62">
        <f>'Notas a los Edos Financieros'!D1</f>
        <v>2026</v>
      </c>
    </row>
    <row r="2" spans="1:5" x14ac:dyDescent="0.25">
      <c r="A2" s="157" t="s">
        <v>66</v>
      </c>
      <c r="B2" s="158"/>
      <c r="C2" s="158"/>
      <c r="D2" s="45" t="s">
        <v>2</v>
      </c>
      <c r="E2" s="62" t="str">
        <f>'Notas a los Edos Financieros'!D2</f>
        <v>Trimestral</v>
      </c>
    </row>
    <row r="3" spans="1:5" x14ac:dyDescent="0.25">
      <c r="A3" s="157" t="str">
        <f>'Notas a los Edos Financieros'!A3</f>
        <v>Del 01 de Enero al 31 de Marzo de 2026</v>
      </c>
      <c r="B3" s="158"/>
      <c r="C3" s="158"/>
      <c r="D3" s="45" t="s">
        <v>3</v>
      </c>
      <c r="E3" s="62">
        <f>'Notas a los Edos Financieros'!D3</f>
        <v>1</v>
      </c>
    </row>
    <row r="4" spans="1:5" x14ac:dyDescent="0.25">
      <c r="A4" s="157" t="s">
        <v>4</v>
      </c>
      <c r="B4" s="158"/>
      <c r="C4" s="158"/>
      <c r="D4" s="46"/>
      <c r="E4" s="46"/>
    </row>
    <row r="5" spans="1:5" x14ac:dyDescent="0.25">
      <c r="A5" s="159" t="s">
        <v>67</v>
      </c>
      <c r="B5" s="159"/>
      <c r="C5" s="159"/>
      <c r="D5" s="159"/>
      <c r="E5" s="159"/>
    </row>
    <row r="6" spans="1:5" x14ac:dyDescent="0.25">
      <c r="A6" s="83"/>
      <c r="B6" s="83"/>
      <c r="C6" s="111"/>
      <c r="D6" s="99"/>
      <c r="E6" s="83"/>
    </row>
    <row r="7" spans="1:5" x14ac:dyDescent="0.25">
      <c r="A7" s="156" t="s">
        <v>68</v>
      </c>
      <c r="B7" s="156"/>
      <c r="C7" s="156"/>
      <c r="D7" s="156"/>
      <c r="E7" s="156"/>
    </row>
    <row r="8" spans="1:5" x14ac:dyDescent="0.25">
      <c r="A8" s="87" t="s">
        <v>69</v>
      </c>
      <c r="B8" s="87" t="s">
        <v>70</v>
      </c>
      <c r="C8" s="112" t="s">
        <v>71</v>
      </c>
      <c r="D8" s="100" t="s">
        <v>72</v>
      </c>
      <c r="E8" s="56" t="s">
        <v>73</v>
      </c>
    </row>
    <row r="9" spans="1:5" x14ac:dyDescent="0.25">
      <c r="A9" s="5">
        <v>4000</v>
      </c>
      <c r="B9" s="101" t="s">
        <v>10</v>
      </c>
      <c r="C9" s="113">
        <f>+C10+C69+C83</f>
        <v>44232534.020000003</v>
      </c>
      <c r="D9" s="140">
        <f>+D10+D69+D83</f>
        <v>0.99999999999999989</v>
      </c>
      <c r="E9" s="83"/>
    </row>
    <row r="10" spans="1:5" x14ac:dyDescent="0.25">
      <c r="A10" s="5">
        <v>4100</v>
      </c>
      <c r="B10" s="101" t="s">
        <v>74</v>
      </c>
      <c r="C10" s="113">
        <f>+C11+C21+C27+C30+C36+C39+C48</f>
        <v>4128915.0200000005</v>
      </c>
      <c r="D10" s="140">
        <f>+C10/C9</f>
        <v>9.3345658608052773E-2</v>
      </c>
      <c r="E10" s="83"/>
    </row>
    <row r="11" spans="1:5" x14ac:dyDescent="0.25">
      <c r="A11" s="5">
        <v>4110</v>
      </c>
      <c r="B11" s="101" t="s">
        <v>75</v>
      </c>
      <c r="C11" s="113">
        <f>SUM(C12:C20)</f>
        <v>0</v>
      </c>
      <c r="D11" s="102" t="str">
        <f t="shared" ref="D11:D20" si="0">IFERROR(C11/$C$12,"")</f>
        <v/>
      </c>
      <c r="E11" s="83"/>
    </row>
    <row r="12" spans="1:5" x14ac:dyDescent="0.25">
      <c r="A12" s="6">
        <v>4111</v>
      </c>
      <c r="B12" s="88" t="s">
        <v>76</v>
      </c>
      <c r="C12" s="114">
        <v>0</v>
      </c>
      <c r="D12" s="102" t="str">
        <f t="shared" si="0"/>
        <v/>
      </c>
      <c r="E12" s="83"/>
    </row>
    <row r="13" spans="1:5" x14ac:dyDescent="0.25">
      <c r="A13" s="6">
        <v>4112</v>
      </c>
      <c r="B13" s="88" t="s">
        <v>77</v>
      </c>
      <c r="C13" s="114">
        <v>0</v>
      </c>
      <c r="D13" s="102" t="str">
        <f t="shared" si="0"/>
        <v/>
      </c>
      <c r="E13" s="83"/>
    </row>
    <row r="14" spans="1:5" x14ac:dyDescent="0.25">
      <c r="A14" s="6">
        <v>4113</v>
      </c>
      <c r="B14" s="88" t="s">
        <v>78</v>
      </c>
      <c r="C14" s="114">
        <v>0</v>
      </c>
      <c r="D14" s="102" t="str">
        <f t="shared" si="0"/>
        <v/>
      </c>
      <c r="E14" s="83"/>
    </row>
    <row r="15" spans="1:5" x14ac:dyDescent="0.25">
      <c r="A15" s="6">
        <v>4114</v>
      </c>
      <c r="B15" s="88" t="s">
        <v>79</v>
      </c>
      <c r="C15" s="114">
        <v>0</v>
      </c>
      <c r="D15" s="102" t="str">
        <f t="shared" si="0"/>
        <v/>
      </c>
      <c r="E15" s="83"/>
    </row>
    <row r="16" spans="1:5" x14ac:dyDescent="0.25">
      <c r="A16" s="6">
        <v>4115</v>
      </c>
      <c r="B16" s="88" t="s">
        <v>80</v>
      </c>
      <c r="C16" s="114">
        <v>0</v>
      </c>
      <c r="D16" s="102" t="str">
        <f t="shared" si="0"/>
        <v/>
      </c>
      <c r="E16" s="83"/>
    </row>
    <row r="17" spans="1:5" x14ac:dyDescent="0.25">
      <c r="A17" s="6">
        <v>4116</v>
      </c>
      <c r="B17" s="88" t="s">
        <v>81</v>
      </c>
      <c r="C17" s="114">
        <v>0</v>
      </c>
      <c r="D17" s="102" t="str">
        <f t="shared" si="0"/>
        <v/>
      </c>
      <c r="E17" s="83"/>
    </row>
    <row r="18" spans="1:5" x14ac:dyDescent="0.25">
      <c r="A18" s="6">
        <v>4117</v>
      </c>
      <c r="B18" s="88" t="s">
        <v>82</v>
      </c>
      <c r="C18" s="114">
        <v>0</v>
      </c>
      <c r="D18" s="102" t="str">
        <f t="shared" si="0"/>
        <v/>
      </c>
      <c r="E18" s="83"/>
    </row>
    <row r="19" spans="1:5" ht="22.5" x14ac:dyDescent="0.25">
      <c r="A19" s="6">
        <v>4118</v>
      </c>
      <c r="B19" s="104" t="s">
        <v>83</v>
      </c>
      <c r="C19" s="114">
        <v>0</v>
      </c>
      <c r="D19" s="102" t="str">
        <f t="shared" si="0"/>
        <v/>
      </c>
      <c r="E19" s="83"/>
    </row>
    <row r="20" spans="1:5" x14ac:dyDescent="0.25">
      <c r="A20" s="6">
        <v>4119</v>
      </c>
      <c r="B20" s="88" t="s">
        <v>84</v>
      </c>
      <c r="C20" s="114">
        <v>0</v>
      </c>
      <c r="D20" s="102" t="str">
        <f t="shared" si="0"/>
        <v/>
      </c>
      <c r="E20" s="83"/>
    </row>
    <row r="21" spans="1:5" x14ac:dyDescent="0.25">
      <c r="A21" s="5">
        <v>4120</v>
      </c>
      <c r="B21" s="101" t="s">
        <v>85</v>
      </c>
      <c r="C21" s="113">
        <f>SUM(C22:C26)</f>
        <v>0</v>
      </c>
      <c r="D21" s="102" t="str">
        <f t="shared" ref="D21:D26" si="1">IFERROR(C21/$C$21,"")</f>
        <v/>
      </c>
      <c r="E21" s="83"/>
    </row>
    <row r="22" spans="1:5" x14ac:dyDescent="0.25">
      <c r="A22" s="6">
        <v>4121</v>
      </c>
      <c r="B22" s="88" t="s">
        <v>86</v>
      </c>
      <c r="C22" s="114">
        <v>0</v>
      </c>
      <c r="D22" s="102" t="str">
        <f t="shared" si="1"/>
        <v/>
      </c>
      <c r="E22" s="83"/>
    </row>
    <row r="23" spans="1:5" x14ac:dyDescent="0.25">
      <c r="A23" s="6">
        <v>4122</v>
      </c>
      <c r="B23" s="88" t="s">
        <v>87</v>
      </c>
      <c r="C23" s="114">
        <v>0</v>
      </c>
      <c r="D23" s="102" t="str">
        <f t="shared" si="1"/>
        <v/>
      </c>
      <c r="E23" s="83"/>
    </row>
    <row r="24" spans="1:5" x14ac:dyDescent="0.25">
      <c r="A24" s="6">
        <v>4123</v>
      </c>
      <c r="B24" s="88" t="s">
        <v>88</v>
      </c>
      <c r="C24" s="114">
        <v>0</v>
      </c>
      <c r="D24" s="102" t="str">
        <f t="shared" si="1"/>
        <v/>
      </c>
      <c r="E24" s="83"/>
    </row>
    <row r="25" spans="1:5" x14ac:dyDescent="0.25">
      <c r="A25" s="6">
        <v>4124</v>
      </c>
      <c r="B25" s="88" t="s">
        <v>89</v>
      </c>
      <c r="C25" s="114">
        <v>0</v>
      </c>
      <c r="D25" s="102" t="str">
        <f t="shared" si="1"/>
        <v/>
      </c>
      <c r="E25" s="83"/>
    </row>
    <row r="26" spans="1:5" x14ac:dyDescent="0.25">
      <c r="A26" s="6">
        <v>4129</v>
      </c>
      <c r="B26" s="88" t="s">
        <v>90</v>
      </c>
      <c r="C26" s="114">
        <v>0</v>
      </c>
      <c r="D26" s="102" t="str">
        <f t="shared" si="1"/>
        <v/>
      </c>
      <c r="E26" s="83"/>
    </row>
    <row r="27" spans="1:5" x14ac:dyDescent="0.25">
      <c r="A27" s="5">
        <v>4130</v>
      </c>
      <c r="B27" s="101" t="s">
        <v>91</v>
      </c>
      <c r="C27" s="113">
        <f>SUM(C28:C29)</f>
        <v>0</v>
      </c>
      <c r="D27" s="102" t="str">
        <f t="shared" ref="D27:D29" si="2">IFERROR(C27/$C$27,"")</f>
        <v/>
      </c>
      <c r="E27" s="83"/>
    </row>
    <row r="28" spans="1:5" x14ac:dyDescent="0.25">
      <c r="A28" s="6">
        <v>4131</v>
      </c>
      <c r="B28" s="88" t="s">
        <v>92</v>
      </c>
      <c r="C28" s="114">
        <v>0</v>
      </c>
      <c r="D28" s="102" t="str">
        <f t="shared" si="2"/>
        <v/>
      </c>
      <c r="E28" s="83"/>
    </row>
    <row r="29" spans="1:5" ht="22.5" x14ac:dyDescent="0.25">
      <c r="A29" s="6">
        <v>4132</v>
      </c>
      <c r="B29" s="104" t="s">
        <v>93</v>
      </c>
      <c r="C29" s="114">
        <v>0</v>
      </c>
      <c r="D29" s="102" t="str">
        <f t="shared" si="2"/>
        <v/>
      </c>
      <c r="E29" s="83"/>
    </row>
    <row r="30" spans="1:5" x14ac:dyDescent="0.25">
      <c r="A30" s="5">
        <v>4140</v>
      </c>
      <c r="B30" s="101" t="s">
        <v>94</v>
      </c>
      <c r="C30" s="113">
        <f>SUM(C31:C35)</f>
        <v>0</v>
      </c>
      <c r="D30" s="102" t="str">
        <f t="shared" ref="D30:D35" si="3">IFERROR(C30/$C$30,"")</f>
        <v/>
      </c>
      <c r="E30" s="83"/>
    </row>
    <row r="31" spans="1:5" x14ac:dyDescent="0.25">
      <c r="A31" s="6">
        <v>4141</v>
      </c>
      <c r="B31" s="88" t="s">
        <v>95</v>
      </c>
      <c r="C31" s="114">
        <v>0</v>
      </c>
      <c r="D31" s="102" t="str">
        <f t="shared" si="3"/>
        <v/>
      </c>
      <c r="E31" s="83"/>
    </row>
    <row r="32" spans="1:5" x14ac:dyDescent="0.25">
      <c r="A32" s="6">
        <v>4143</v>
      </c>
      <c r="B32" s="88" t="s">
        <v>96</v>
      </c>
      <c r="C32" s="114">
        <v>0</v>
      </c>
      <c r="D32" s="102" t="str">
        <f t="shared" si="3"/>
        <v/>
      </c>
      <c r="E32" s="83"/>
    </row>
    <row r="33" spans="1:5" x14ac:dyDescent="0.25">
      <c r="A33" s="6">
        <v>4144</v>
      </c>
      <c r="B33" s="88" t="s">
        <v>97</v>
      </c>
      <c r="C33" s="114">
        <v>0</v>
      </c>
      <c r="D33" s="102" t="str">
        <f t="shared" si="3"/>
        <v/>
      </c>
      <c r="E33" s="83"/>
    </row>
    <row r="34" spans="1:5" ht="22.5" x14ac:dyDescent="0.25">
      <c r="A34" s="6">
        <v>4145</v>
      </c>
      <c r="B34" s="104" t="s">
        <v>98</v>
      </c>
      <c r="C34" s="114">
        <v>0</v>
      </c>
      <c r="D34" s="102" t="str">
        <f t="shared" si="3"/>
        <v/>
      </c>
      <c r="E34" s="83"/>
    </row>
    <row r="35" spans="1:5" x14ac:dyDescent="0.25">
      <c r="A35" s="6">
        <v>4149</v>
      </c>
      <c r="B35" s="88" t="s">
        <v>99</v>
      </c>
      <c r="C35" s="114">
        <v>0</v>
      </c>
      <c r="D35" s="102" t="str">
        <f t="shared" si="3"/>
        <v/>
      </c>
      <c r="E35" s="83"/>
    </row>
    <row r="36" spans="1:5" x14ac:dyDescent="0.25">
      <c r="A36" s="5">
        <v>4150</v>
      </c>
      <c r="B36" s="101" t="s">
        <v>100</v>
      </c>
      <c r="C36" s="113">
        <f>SUM(C37:C38)</f>
        <v>0</v>
      </c>
      <c r="D36" s="102" t="str">
        <f t="shared" ref="D36:D38" si="4">IFERROR(C36/$C$36,"")</f>
        <v/>
      </c>
      <c r="E36" s="83"/>
    </row>
    <row r="37" spans="1:5" x14ac:dyDescent="0.25">
      <c r="A37" s="6">
        <v>4151</v>
      </c>
      <c r="B37" s="88" t="s">
        <v>100</v>
      </c>
      <c r="C37" s="114">
        <v>0</v>
      </c>
      <c r="D37" s="102" t="str">
        <f t="shared" si="4"/>
        <v/>
      </c>
      <c r="E37" s="83"/>
    </row>
    <row r="38" spans="1:5" ht="22.5" x14ac:dyDescent="0.25">
      <c r="A38" s="6">
        <v>4154</v>
      </c>
      <c r="B38" s="104" t="s">
        <v>101</v>
      </c>
      <c r="C38" s="114">
        <v>0</v>
      </c>
      <c r="D38" s="102" t="str">
        <f t="shared" si="4"/>
        <v/>
      </c>
      <c r="E38" s="83"/>
    </row>
    <row r="39" spans="1:5" x14ac:dyDescent="0.25">
      <c r="A39" s="5">
        <v>4160</v>
      </c>
      <c r="B39" s="101" t="s">
        <v>102</v>
      </c>
      <c r="C39" s="113">
        <f>SUM(C40:C47)</f>
        <v>0</v>
      </c>
      <c r="D39" s="102" t="str">
        <f t="shared" ref="D39:D47" si="5">IFERROR(C39/$C$39,"")</f>
        <v/>
      </c>
      <c r="E39" s="83"/>
    </row>
    <row r="40" spans="1:5" x14ac:dyDescent="0.25">
      <c r="A40" s="6">
        <v>4161</v>
      </c>
      <c r="B40" s="88" t="s">
        <v>103</v>
      </c>
      <c r="C40" s="114">
        <v>0</v>
      </c>
      <c r="D40" s="102" t="str">
        <f t="shared" si="5"/>
        <v/>
      </c>
      <c r="E40" s="83"/>
    </row>
    <row r="41" spans="1:5" x14ac:dyDescent="0.25">
      <c r="A41" s="6">
        <v>4162</v>
      </c>
      <c r="B41" s="88" t="s">
        <v>104</v>
      </c>
      <c r="C41" s="114">
        <v>0</v>
      </c>
      <c r="D41" s="102" t="str">
        <f t="shared" si="5"/>
        <v/>
      </c>
      <c r="E41" s="83"/>
    </row>
    <row r="42" spans="1:5" x14ac:dyDescent="0.25">
      <c r="A42" s="6">
        <v>4163</v>
      </c>
      <c r="B42" s="88" t="s">
        <v>105</v>
      </c>
      <c r="C42" s="114">
        <v>0</v>
      </c>
      <c r="D42" s="102" t="str">
        <f t="shared" si="5"/>
        <v/>
      </c>
      <c r="E42" s="83"/>
    </row>
    <row r="43" spans="1:5" x14ac:dyDescent="0.25">
      <c r="A43" s="6">
        <v>4164</v>
      </c>
      <c r="B43" s="88" t="s">
        <v>106</v>
      </c>
      <c r="C43" s="114">
        <v>0</v>
      </c>
      <c r="D43" s="102" t="str">
        <f t="shared" si="5"/>
        <v/>
      </c>
      <c r="E43" s="83"/>
    </row>
    <row r="44" spans="1:5" x14ac:dyDescent="0.25">
      <c r="A44" s="6">
        <v>4165</v>
      </c>
      <c r="B44" s="88" t="s">
        <v>107</v>
      </c>
      <c r="C44" s="114">
        <v>0</v>
      </c>
      <c r="D44" s="102" t="str">
        <f t="shared" si="5"/>
        <v/>
      </c>
      <c r="E44" s="83"/>
    </row>
    <row r="45" spans="1:5" ht="22.5" x14ac:dyDescent="0.25">
      <c r="A45" s="6">
        <v>4166</v>
      </c>
      <c r="B45" s="104" t="s">
        <v>108</v>
      </c>
      <c r="C45" s="114">
        <v>0</v>
      </c>
      <c r="D45" s="102" t="str">
        <f t="shared" si="5"/>
        <v/>
      </c>
      <c r="E45" s="83"/>
    </row>
    <row r="46" spans="1:5" x14ac:dyDescent="0.25">
      <c r="A46" s="6">
        <v>4168</v>
      </c>
      <c r="B46" s="88" t="s">
        <v>109</v>
      </c>
      <c r="C46" s="114">
        <v>0</v>
      </c>
      <c r="D46" s="102" t="str">
        <f t="shared" si="5"/>
        <v/>
      </c>
      <c r="E46" s="83"/>
    </row>
    <row r="47" spans="1:5" x14ac:dyDescent="0.25">
      <c r="A47" s="6">
        <v>4169</v>
      </c>
      <c r="B47" s="88" t="s">
        <v>110</v>
      </c>
      <c r="C47" s="114">
        <v>0</v>
      </c>
      <c r="D47" s="102" t="str">
        <f t="shared" si="5"/>
        <v/>
      </c>
      <c r="E47" s="83"/>
    </row>
    <row r="48" spans="1:5" x14ac:dyDescent="0.25">
      <c r="A48" s="5">
        <v>4170</v>
      </c>
      <c r="B48" s="101" t="s">
        <v>111</v>
      </c>
      <c r="C48" s="113">
        <f>+C49+C50+C51+C64+C65+C66+C67+C68</f>
        <v>4128915.0200000005</v>
      </c>
      <c r="D48" s="102">
        <f t="shared" ref="D48:D68" si="6">IFERROR(C48/$C$48,"")</f>
        <v>1</v>
      </c>
      <c r="E48" s="83"/>
    </row>
    <row r="49" spans="1:5" x14ac:dyDescent="0.25">
      <c r="A49" s="6">
        <v>4171</v>
      </c>
      <c r="B49" s="88" t="s">
        <v>112</v>
      </c>
      <c r="C49" s="114">
        <v>0</v>
      </c>
      <c r="D49" s="102">
        <f t="shared" si="6"/>
        <v>0</v>
      </c>
      <c r="E49" s="83"/>
    </row>
    <row r="50" spans="1:5" x14ac:dyDescent="0.25">
      <c r="A50" s="6">
        <v>4172</v>
      </c>
      <c r="B50" s="88" t="s">
        <v>113</v>
      </c>
      <c r="C50" s="114">
        <v>0</v>
      </c>
      <c r="D50" s="102">
        <f t="shared" si="6"/>
        <v>0</v>
      </c>
      <c r="E50" s="83"/>
    </row>
    <row r="51" spans="1:5" ht="22.5" x14ac:dyDescent="0.25">
      <c r="A51" s="6">
        <v>4173</v>
      </c>
      <c r="B51" s="104" t="s">
        <v>114</v>
      </c>
      <c r="C51" s="113">
        <f>+SUM(C52:C63)</f>
        <v>4128915.0200000005</v>
      </c>
      <c r="D51" s="102">
        <f t="shared" si="6"/>
        <v>1</v>
      </c>
      <c r="E51" s="83"/>
    </row>
    <row r="52" spans="1:5" x14ac:dyDescent="0.25">
      <c r="A52" s="6" t="s">
        <v>586</v>
      </c>
      <c r="B52" s="104" t="s">
        <v>587</v>
      </c>
      <c r="C52" s="114">
        <v>281744.23</v>
      </c>
      <c r="D52" s="103"/>
      <c r="E52" s="83"/>
    </row>
    <row r="53" spans="1:5" x14ac:dyDescent="0.25">
      <c r="A53" s="6" t="s">
        <v>588</v>
      </c>
      <c r="B53" s="104" t="s">
        <v>589</v>
      </c>
      <c r="C53" s="114">
        <v>408397.4</v>
      </c>
      <c r="D53" s="103"/>
      <c r="E53" s="83"/>
    </row>
    <row r="54" spans="1:5" x14ac:dyDescent="0.25">
      <c r="A54" s="6" t="s">
        <v>590</v>
      </c>
      <c r="B54" s="104" t="s">
        <v>591</v>
      </c>
      <c r="C54" s="114">
        <v>607924.69999999995</v>
      </c>
      <c r="D54" s="103"/>
      <c r="E54" s="83"/>
    </row>
    <row r="55" spans="1:5" x14ac:dyDescent="0.25">
      <c r="A55" s="6" t="s">
        <v>592</v>
      </c>
      <c r="B55" s="104" t="s">
        <v>593</v>
      </c>
      <c r="C55" s="114">
        <v>186514.94</v>
      </c>
      <c r="D55" s="103"/>
      <c r="E55" s="83"/>
    </row>
    <row r="56" spans="1:5" x14ac:dyDescent="0.25">
      <c r="A56" s="6" t="s">
        <v>594</v>
      </c>
      <c r="B56" s="104" t="s">
        <v>595</v>
      </c>
      <c r="C56" s="114">
        <v>1651716.8</v>
      </c>
      <c r="D56" s="103"/>
      <c r="E56" s="83"/>
    </row>
    <row r="57" spans="1:5" x14ac:dyDescent="0.25">
      <c r="A57" s="6" t="s">
        <v>596</v>
      </c>
      <c r="B57" s="104" t="s">
        <v>597</v>
      </c>
      <c r="C57" s="114">
        <v>30000</v>
      </c>
      <c r="D57" s="103"/>
      <c r="E57" s="83"/>
    </row>
    <row r="58" spans="1:5" x14ac:dyDescent="0.25">
      <c r="A58" s="6" t="s">
        <v>598</v>
      </c>
      <c r="B58" s="104" t="s">
        <v>599</v>
      </c>
      <c r="C58" s="114">
        <v>7300</v>
      </c>
      <c r="D58" s="103"/>
      <c r="E58" s="83"/>
    </row>
    <row r="59" spans="1:5" x14ac:dyDescent="0.25">
      <c r="A59" s="6" t="s">
        <v>600</v>
      </c>
      <c r="B59" s="104" t="s">
        <v>601</v>
      </c>
      <c r="C59" s="114">
        <v>10400</v>
      </c>
      <c r="D59" s="103"/>
      <c r="E59" s="83"/>
    </row>
    <row r="60" spans="1:5" x14ac:dyDescent="0.25">
      <c r="A60" s="6" t="s">
        <v>602</v>
      </c>
      <c r="B60" s="104" t="s">
        <v>603</v>
      </c>
      <c r="C60" s="114">
        <v>97141.4</v>
      </c>
      <c r="D60" s="103"/>
      <c r="E60" s="83"/>
    </row>
    <row r="61" spans="1:5" x14ac:dyDescent="0.25">
      <c r="A61" s="6" t="s">
        <v>604</v>
      </c>
      <c r="B61" s="104" t="s">
        <v>605</v>
      </c>
      <c r="C61" s="114">
        <v>734796.97</v>
      </c>
      <c r="D61" s="103"/>
      <c r="E61" s="83"/>
    </row>
    <row r="62" spans="1:5" x14ac:dyDescent="0.25">
      <c r="A62" s="6" t="s">
        <v>606</v>
      </c>
      <c r="B62" s="104" t="s">
        <v>607</v>
      </c>
      <c r="C62" s="114">
        <v>65870.7</v>
      </c>
      <c r="D62" s="103"/>
      <c r="E62" s="83"/>
    </row>
    <row r="63" spans="1:5" x14ac:dyDescent="0.25">
      <c r="A63" s="6" t="s">
        <v>608</v>
      </c>
      <c r="B63" s="104" t="s">
        <v>609</v>
      </c>
      <c r="C63" s="114">
        <v>47107.88</v>
      </c>
      <c r="D63" s="103"/>
      <c r="E63" s="83"/>
    </row>
    <row r="64" spans="1:5" ht="22.5" x14ac:dyDescent="0.25">
      <c r="A64" s="6">
        <v>4174</v>
      </c>
      <c r="B64" s="104" t="s">
        <v>115</v>
      </c>
      <c r="C64" s="114">
        <v>0</v>
      </c>
      <c r="D64" s="102">
        <f t="shared" si="6"/>
        <v>0</v>
      </c>
      <c r="E64" s="83"/>
    </row>
    <row r="65" spans="1:5" ht="22.5" x14ac:dyDescent="0.25">
      <c r="A65" s="6">
        <v>4175</v>
      </c>
      <c r="B65" s="104" t="s">
        <v>116</v>
      </c>
      <c r="C65" s="114">
        <v>0</v>
      </c>
      <c r="D65" s="102">
        <f t="shared" si="6"/>
        <v>0</v>
      </c>
      <c r="E65" s="83"/>
    </row>
    <row r="66" spans="1:5" ht="22.5" x14ac:dyDescent="0.25">
      <c r="A66" s="6">
        <v>4176</v>
      </c>
      <c r="B66" s="104" t="s">
        <v>117</v>
      </c>
      <c r="C66" s="114">
        <v>0</v>
      </c>
      <c r="D66" s="102">
        <f t="shared" si="6"/>
        <v>0</v>
      </c>
      <c r="E66" s="83"/>
    </row>
    <row r="67" spans="1:5" ht="22.5" x14ac:dyDescent="0.25">
      <c r="A67" s="6">
        <v>4177</v>
      </c>
      <c r="B67" s="104" t="s">
        <v>118</v>
      </c>
      <c r="C67" s="114">
        <v>0</v>
      </c>
      <c r="D67" s="102">
        <f t="shared" si="6"/>
        <v>0</v>
      </c>
      <c r="E67" s="83"/>
    </row>
    <row r="68" spans="1:5" ht="22.5" x14ac:dyDescent="0.25">
      <c r="A68" s="6">
        <v>4178</v>
      </c>
      <c r="B68" s="104" t="s">
        <v>119</v>
      </c>
      <c r="C68" s="114">
        <v>0</v>
      </c>
      <c r="D68" s="102">
        <f t="shared" si="6"/>
        <v>0</v>
      </c>
      <c r="E68" s="83"/>
    </row>
    <row r="69" spans="1:5" ht="33.75" x14ac:dyDescent="0.25">
      <c r="A69" s="5">
        <v>4200</v>
      </c>
      <c r="B69" s="105" t="s">
        <v>120</v>
      </c>
      <c r="C69" s="113">
        <f>+C70+C76</f>
        <v>40103619</v>
      </c>
      <c r="D69" s="102">
        <f>+C69/C9</f>
        <v>0.90665434139194712</v>
      </c>
      <c r="E69" s="83"/>
    </row>
    <row r="70" spans="1:5" ht="22.5" x14ac:dyDescent="0.25">
      <c r="A70" s="5">
        <v>4210</v>
      </c>
      <c r="B70" s="105" t="s">
        <v>121</v>
      </c>
      <c r="C70" s="113">
        <f>SUM(C71:C75)</f>
        <v>0</v>
      </c>
      <c r="D70" s="102" t="str">
        <f t="shared" ref="D70:D75" si="7">IFERROR(C70/$C$70,"")</f>
        <v/>
      </c>
      <c r="E70" s="83"/>
    </row>
    <row r="71" spans="1:5" x14ac:dyDescent="0.25">
      <c r="A71" s="6">
        <v>4211</v>
      </c>
      <c r="B71" s="88" t="s">
        <v>122</v>
      </c>
      <c r="C71" s="114">
        <v>0</v>
      </c>
      <c r="D71" s="102" t="str">
        <f t="shared" si="7"/>
        <v/>
      </c>
      <c r="E71" s="83"/>
    </row>
    <row r="72" spans="1:5" x14ac:dyDescent="0.25">
      <c r="A72" s="6">
        <v>4212</v>
      </c>
      <c r="B72" s="88" t="s">
        <v>123</v>
      </c>
      <c r="C72" s="114">
        <v>0</v>
      </c>
      <c r="D72" s="102" t="str">
        <f t="shared" si="7"/>
        <v/>
      </c>
      <c r="E72" s="83"/>
    </row>
    <row r="73" spans="1:5" x14ac:dyDescent="0.25">
      <c r="A73" s="6">
        <v>4213</v>
      </c>
      <c r="B73" s="88" t="s">
        <v>124</v>
      </c>
      <c r="C73" s="114">
        <v>0</v>
      </c>
      <c r="D73" s="102" t="str">
        <f t="shared" si="7"/>
        <v/>
      </c>
      <c r="E73" s="83"/>
    </row>
    <row r="74" spans="1:5" x14ac:dyDescent="0.25">
      <c r="A74" s="6">
        <v>4214</v>
      </c>
      <c r="B74" s="88" t="s">
        <v>125</v>
      </c>
      <c r="C74" s="114">
        <v>0</v>
      </c>
      <c r="D74" s="102" t="str">
        <f t="shared" si="7"/>
        <v/>
      </c>
      <c r="E74" s="83"/>
    </row>
    <row r="75" spans="1:5" x14ac:dyDescent="0.25">
      <c r="A75" s="6">
        <v>4215</v>
      </c>
      <c r="B75" s="88" t="s">
        <v>126</v>
      </c>
      <c r="C75" s="114">
        <v>0</v>
      </c>
      <c r="D75" s="102" t="str">
        <f t="shared" si="7"/>
        <v/>
      </c>
      <c r="E75" s="83"/>
    </row>
    <row r="76" spans="1:5" x14ac:dyDescent="0.25">
      <c r="A76" s="5">
        <v>4220</v>
      </c>
      <c r="B76" s="101" t="s">
        <v>127</v>
      </c>
      <c r="C76" s="113">
        <f>+C77</f>
        <v>40103619</v>
      </c>
      <c r="D76" s="102">
        <f t="shared" ref="D76:D82" si="8">IFERROR(C76/$C$76,"")</f>
        <v>1</v>
      </c>
      <c r="E76" s="83"/>
    </row>
    <row r="77" spans="1:5" x14ac:dyDescent="0.25">
      <c r="A77" s="6">
        <v>4221</v>
      </c>
      <c r="B77" s="88" t="s">
        <v>128</v>
      </c>
      <c r="C77" s="113">
        <f>+C78+C79</f>
        <v>40103619</v>
      </c>
      <c r="D77" s="102">
        <f t="shared" si="8"/>
        <v>1</v>
      </c>
      <c r="E77" s="83"/>
    </row>
    <row r="78" spans="1:5" x14ac:dyDescent="0.25">
      <c r="A78" s="6" t="s">
        <v>610</v>
      </c>
      <c r="B78" s="88" t="s">
        <v>611</v>
      </c>
      <c r="C78" s="114">
        <v>245762.06</v>
      </c>
      <c r="D78" s="102">
        <f t="shared" si="8"/>
        <v>6.1281766116918273E-3</v>
      </c>
      <c r="E78" s="83"/>
    </row>
    <row r="79" spans="1:5" x14ac:dyDescent="0.25">
      <c r="A79" s="6" t="s">
        <v>612</v>
      </c>
      <c r="B79" s="88" t="s">
        <v>613</v>
      </c>
      <c r="C79" s="114">
        <v>39857856.939999998</v>
      </c>
      <c r="D79" s="102">
        <f t="shared" si="8"/>
        <v>0.99387182338830815</v>
      </c>
      <c r="E79" s="83"/>
    </row>
    <row r="80" spans="1:5" x14ac:dyDescent="0.25">
      <c r="A80" s="6">
        <v>4223</v>
      </c>
      <c r="B80" s="88" t="s">
        <v>129</v>
      </c>
      <c r="C80" s="114">
        <v>0</v>
      </c>
      <c r="D80" s="102">
        <f t="shared" si="8"/>
        <v>0</v>
      </c>
      <c r="E80" s="83"/>
    </row>
    <row r="81" spans="1:5" x14ac:dyDescent="0.25">
      <c r="A81" s="6">
        <v>4225</v>
      </c>
      <c r="B81" s="88" t="s">
        <v>130</v>
      </c>
      <c r="C81" s="114">
        <v>0</v>
      </c>
      <c r="D81" s="102">
        <f t="shared" si="8"/>
        <v>0</v>
      </c>
      <c r="E81" s="83"/>
    </row>
    <row r="82" spans="1:5" x14ac:dyDescent="0.25">
      <c r="A82" s="6">
        <v>4227</v>
      </c>
      <c r="B82" s="88" t="s">
        <v>131</v>
      </c>
      <c r="C82" s="114">
        <v>0</v>
      </c>
      <c r="D82" s="102">
        <f t="shared" si="8"/>
        <v>0</v>
      </c>
      <c r="E82" s="83"/>
    </row>
    <row r="83" spans="1:5" x14ac:dyDescent="0.25">
      <c r="A83" s="5">
        <v>4300</v>
      </c>
      <c r="B83" s="101" t="s">
        <v>132</v>
      </c>
      <c r="C83" s="113">
        <v>0</v>
      </c>
      <c r="D83" s="102"/>
      <c r="E83" s="88"/>
    </row>
    <row r="84" spans="1:5" x14ac:dyDescent="0.25">
      <c r="A84" s="5">
        <v>4310</v>
      </c>
      <c r="B84" s="101" t="s">
        <v>133</v>
      </c>
      <c r="C84" s="113">
        <v>0</v>
      </c>
      <c r="D84" s="102" t="str">
        <f t="shared" ref="D84:D86" si="9">IFERROR(C84/$C$84,"")</f>
        <v/>
      </c>
      <c r="E84" s="88"/>
    </row>
    <row r="85" spans="1:5" x14ac:dyDescent="0.25">
      <c r="A85" s="6">
        <v>4311</v>
      </c>
      <c r="B85" s="88" t="s">
        <v>134</v>
      </c>
      <c r="C85" s="114">
        <v>0</v>
      </c>
      <c r="D85" s="102" t="str">
        <f t="shared" si="9"/>
        <v/>
      </c>
      <c r="E85" s="88"/>
    </row>
    <row r="86" spans="1:5" x14ac:dyDescent="0.25">
      <c r="A86" s="6">
        <v>4319</v>
      </c>
      <c r="B86" s="88" t="s">
        <v>135</v>
      </c>
      <c r="C86" s="114">
        <v>0</v>
      </c>
      <c r="D86" s="102" t="str">
        <f t="shared" si="9"/>
        <v/>
      </c>
      <c r="E86" s="88"/>
    </row>
    <row r="87" spans="1:5" x14ac:dyDescent="0.25">
      <c r="A87" s="5">
        <v>4320</v>
      </c>
      <c r="B87" s="101" t="s">
        <v>136</v>
      </c>
      <c r="C87" s="113">
        <v>0</v>
      </c>
      <c r="D87" s="102" t="str">
        <f t="shared" ref="D87:D92" si="10">IFERROR(C87/$C$87,"")</f>
        <v/>
      </c>
      <c r="E87" s="88"/>
    </row>
    <row r="88" spans="1:5" x14ac:dyDescent="0.25">
      <c r="A88" s="6">
        <v>4321</v>
      </c>
      <c r="B88" s="88" t="s">
        <v>137</v>
      </c>
      <c r="C88" s="114">
        <v>0</v>
      </c>
      <c r="D88" s="102" t="str">
        <f t="shared" si="10"/>
        <v/>
      </c>
      <c r="E88" s="88"/>
    </row>
    <row r="89" spans="1:5" x14ac:dyDescent="0.25">
      <c r="A89" s="6">
        <v>4322</v>
      </c>
      <c r="B89" s="88" t="s">
        <v>138</v>
      </c>
      <c r="C89" s="114">
        <v>0</v>
      </c>
      <c r="D89" s="102" t="str">
        <f t="shared" si="10"/>
        <v/>
      </c>
      <c r="E89" s="88"/>
    </row>
    <row r="90" spans="1:5" x14ac:dyDescent="0.25">
      <c r="A90" s="6">
        <v>4323</v>
      </c>
      <c r="B90" s="88" t="s">
        <v>139</v>
      </c>
      <c r="C90" s="114">
        <v>0</v>
      </c>
      <c r="D90" s="102" t="str">
        <f t="shared" si="10"/>
        <v/>
      </c>
      <c r="E90" s="88"/>
    </row>
    <row r="91" spans="1:5" x14ac:dyDescent="0.25">
      <c r="A91" s="6">
        <v>4324</v>
      </c>
      <c r="B91" s="88" t="s">
        <v>140</v>
      </c>
      <c r="C91" s="114">
        <v>0</v>
      </c>
      <c r="D91" s="102" t="str">
        <f t="shared" si="10"/>
        <v/>
      </c>
      <c r="E91" s="88"/>
    </row>
    <row r="92" spans="1:5" x14ac:dyDescent="0.25">
      <c r="A92" s="6">
        <v>4325</v>
      </c>
      <c r="B92" s="88" t="s">
        <v>141</v>
      </c>
      <c r="C92" s="114">
        <v>0</v>
      </c>
      <c r="D92" s="102" t="str">
        <f t="shared" si="10"/>
        <v/>
      </c>
      <c r="E92" s="88"/>
    </row>
    <row r="93" spans="1:5" x14ac:dyDescent="0.25">
      <c r="A93" s="5">
        <v>4330</v>
      </c>
      <c r="B93" s="101" t="s">
        <v>142</v>
      </c>
      <c r="C93" s="113">
        <v>0</v>
      </c>
      <c r="D93" s="102" t="str">
        <f t="shared" ref="D93:D94" si="11">IFERROR(C93/$C$93,"")</f>
        <v/>
      </c>
      <c r="E93" s="88"/>
    </row>
    <row r="94" spans="1:5" x14ac:dyDescent="0.25">
      <c r="A94" s="6">
        <v>4331</v>
      </c>
      <c r="B94" s="88" t="s">
        <v>142</v>
      </c>
      <c r="C94" s="114">
        <v>0</v>
      </c>
      <c r="D94" s="102" t="str">
        <f t="shared" si="11"/>
        <v/>
      </c>
      <c r="E94" s="88"/>
    </row>
    <row r="95" spans="1:5" x14ac:dyDescent="0.25">
      <c r="A95" s="5">
        <v>4340</v>
      </c>
      <c r="B95" s="101" t="s">
        <v>143</v>
      </c>
      <c r="C95" s="113">
        <v>0</v>
      </c>
      <c r="D95" s="102" t="str">
        <f t="shared" ref="D95:D96" si="12">IFERROR(C95/$C$95,"")</f>
        <v/>
      </c>
      <c r="E95" s="88"/>
    </row>
    <row r="96" spans="1:5" x14ac:dyDescent="0.25">
      <c r="A96" s="6">
        <v>4341</v>
      </c>
      <c r="B96" s="88" t="s">
        <v>143</v>
      </c>
      <c r="C96" s="114">
        <v>0</v>
      </c>
      <c r="D96" s="102" t="str">
        <f t="shared" si="12"/>
        <v/>
      </c>
      <c r="E96" s="88"/>
    </row>
    <row r="97" spans="1:5" x14ac:dyDescent="0.25">
      <c r="A97" s="5">
        <v>4390</v>
      </c>
      <c r="B97" s="101" t="s">
        <v>144</v>
      </c>
      <c r="C97" s="113">
        <v>0</v>
      </c>
      <c r="D97" s="102" t="str">
        <f t="shared" ref="D97:D104" si="13">IFERROR(C97/$C$97,"")</f>
        <v/>
      </c>
      <c r="E97" s="88"/>
    </row>
    <row r="98" spans="1:5" x14ac:dyDescent="0.25">
      <c r="A98" s="6">
        <v>4392</v>
      </c>
      <c r="B98" s="88" t="s">
        <v>145</v>
      </c>
      <c r="C98" s="114">
        <v>0</v>
      </c>
      <c r="D98" s="102" t="str">
        <f t="shared" si="13"/>
        <v/>
      </c>
      <c r="E98" s="88"/>
    </row>
    <row r="99" spans="1:5" x14ac:dyDescent="0.25">
      <c r="A99" s="6">
        <v>4393</v>
      </c>
      <c r="B99" s="88" t="s">
        <v>146</v>
      </c>
      <c r="C99" s="114">
        <v>0</v>
      </c>
      <c r="D99" s="102" t="str">
        <f t="shared" si="13"/>
        <v/>
      </c>
      <c r="E99" s="88"/>
    </row>
    <row r="100" spans="1:5" x14ac:dyDescent="0.25">
      <c r="A100" s="6">
        <v>4394</v>
      </c>
      <c r="B100" s="88" t="s">
        <v>147</v>
      </c>
      <c r="C100" s="114">
        <v>0</v>
      </c>
      <c r="D100" s="102" t="str">
        <f t="shared" si="13"/>
        <v/>
      </c>
      <c r="E100" s="88"/>
    </row>
    <row r="101" spans="1:5" x14ac:dyDescent="0.25">
      <c r="A101" s="6">
        <v>4395</v>
      </c>
      <c r="B101" s="88" t="s">
        <v>148</v>
      </c>
      <c r="C101" s="114">
        <v>0</v>
      </c>
      <c r="D101" s="102" t="str">
        <f t="shared" si="13"/>
        <v/>
      </c>
      <c r="E101" s="88"/>
    </row>
    <row r="102" spans="1:5" x14ac:dyDescent="0.25">
      <c r="A102" s="6">
        <v>4396</v>
      </c>
      <c r="B102" s="88" t="s">
        <v>149</v>
      </c>
      <c r="C102" s="114">
        <v>0</v>
      </c>
      <c r="D102" s="102" t="str">
        <f t="shared" si="13"/>
        <v/>
      </c>
      <c r="E102" s="88"/>
    </row>
    <row r="103" spans="1:5" x14ac:dyDescent="0.25">
      <c r="A103" s="6">
        <v>4397</v>
      </c>
      <c r="B103" s="88" t="s">
        <v>150</v>
      </c>
      <c r="C103" s="114">
        <v>0</v>
      </c>
      <c r="D103" s="102" t="str">
        <f t="shared" si="13"/>
        <v/>
      </c>
      <c r="E103" s="88"/>
    </row>
    <row r="104" spans="1:5" x14ac:dyDescent="0.25">
      <c r="A104" s="6">
        <v>4399</v>
      </c>
      <c r="B104" s="88" t="s">
        <v>144</v>
      </c>
      <c r="C104" s="114">
        <v>0</v>
      </c>
      <c r="D104" s="102" t="str">
        <f t="shared" si="13"/>
        <v/>
      </c>
      <c r="E104" s="88"/>
    </row>
    <row r="105" spans="1:5" x14ac:dyDescent="0.25">
      <c r="A105" s="83"/>
      <c r="B105" s="83"/>
      <c r="C105" s="111"/>
      <c r="D105" s="99"/>
      <c r="E105" s="83"/>
    </row>
    <row r="106" spans="1:5" x14ac:dyDescent="0.25">
      <c r="A106" s="156" t="s">
        <v>151</v>
      </c>
      <c r="B106" s="156"/>
      <c r="C106" s="156"/>
      <c r="D106" s="156"/>
      <c r="E106" s="156"/>
    </row>
    <row r="107" spans="1:5" x14ac:dyDescent="0.25">
      <c r="A107" s="87" t="s">
        <v>69</v>
      </c>
      <c r="B107" s="87" t="s">
        <v>70</v>
      </c>
      <c r="C107" s="112" t="s">
        <v>71</v>
      </c>
      <c r="D107" s="100" t="s">
        <v>72</v>
      </c>
      <c r="E107" s="56" t="s">
        <v>73</v>
      </c>
    </row>
    <row r="108" spans="1:5" x14ac:dyDescent="0.25">
      <c r="A108" s="5">
        <v>5000</v>
      </c>
      <c r="B108" s="101" t="s">
        <v>12</v>
      </c>
      <c r="C108" s="113">
        <f>+C109+C202+C236+C245+C260</f>
        <v>17626226.060000002</v>
      </c>
      <c r="D108" s="102"/>
      <c r="E108" s="88"/>
    </row>
    <row r="109" spans="1:5" x14ac:dyDescent="0.25">
      <c r="A109" s="5">
        <v>5100</v>
      </c>
      <c r="B109" s="101" t="s">
        <v>152</v>
      </c>
      <c r="C109" s="113">
        <f>+C110+C133+C154</f>
        <v>17246725.390000001</v>
      </c>
      <c r="D109" s="102"/>
      <c r="E109" s="88"/>
    </row>
    <row r="110" spans="1:5" x14ac:dyDescent="0.25">
      <c r="A110" s="5">
        <v>5110</v>
      </c>
      <c r="B110" s="101" t="s">
        <v>153</v>
      </c>
      <c r="C110" s="113">
        <f>+C111+C113+C116+C121+C125</f>
        <v>13722457.510000002</v>
      </c>
      <c r="D110" s="102">
        <f t="shared" ref="D110:D132" si="14">IFERROR(C110/$C$110,"")</f>
        <v>1</v>
      </c>
      <c r="E110" s="88"/>
    </row>
    <row r="111" spans="1:5" x14ac:dyDescent="0.25">
      <c r="A111" s="6">
        <v>5111</v>
      </c>
      <c r="B111" s="88" t="s">
        <v>154</v>
      </c>
      <c r="C111" s="114">
        <f>+C112</f>
        <v>6418370.8700000001</v>
      </c>
      <c r="D111" s="102">
        <f t="shared" si="14"/>
        <v>0.46772750910853428</v>
      </c>
      <c r="E111" s="88"/>
    </row>
    <row r="112" spans="1:5" x14ac:dyDescent="0.25">
      <c r="A112" s="6" t="s">
        <v>614</v>
      </c>
      <c r="B112" s="88" t="s">
        <v>615</v>
      </c>
      <c r="C112" s="114">
        <v>6418370.8700000001</v>
      </c>
      <c r="D112" s="102"/>
      <c r="E112" s="88"/>
    </row>
    <row r="113" spans="1:9" x14ac:dyDescent="0.25">
      <c r="A113" s="6">
        <v>5112</v>
      </c>
      <c r="B113" s="88" t="s">
        <v>155</v>
      </c>
      <c r="C113" s="114">
        <f>+C114+C115</f>
        <v>2201024</v>
      </c>
      <c r="D113" s="102">
        <f t="shared" si="14"/>
        <v>0.16039575989913193</v>
      </c>
      <c r="E113" s="88"/>
    </row>
    <row r="114" spans="1:9" x14ac:dyDescent="0.25">
      <c r="A114" s="6" t="s">
        <v>616</v>
      </c>
      <c r="B114" s="88" t="s">
        <v>617</v>
      </c>
      <c r="C114" s="114">
        <v>630825.4</v>
      </c>
      <c r="D114" s="102"/>
      <c r="E114" s="88"/>
    </row>
    <row r="115" spans="1:9" x14ac:dyDescent="0.25">
      <c r="A115" s="6" t="s">
        <v>618</v>
      </c>
      <c r="B115" s="88" t="s">
        <v>619</v>
      </c>
      <c r="C115" s="114">
        <v>1570198.6</v>
      </c>
      <c r="D115" s="102"/>
      <c r="E115" s="88"/>
    </row>
    <row r="116" spans="1:9" x14ac:dyDescent="0.25">
      <c r="A116" s="6">
        <v>5113</v>
      </c>
      <c r="B116" s="88" t="s">
        <v>156</v>
      </c>
      <c r="C116" s="114">
        <f>+SUM(C117:C120)</f>
        <v>88967.82</v>
      </c>
      <c r="D116" s="102">
        <f t="shared" si="14"/>
        <v>6.4833736912769642E-3</v>
      </c>
      <c r="E116" s="88"/>
    </row>
    <row r="117" spans="1:9" s="109" customFormat="1" x14ac:dyDescent="0.25">
      <c r="A117" s="108" t="s">
        <v>620</v>
      </c>
      <c r="B117" s="109" t="s">
        <v>621</v>
      </c>
      <c r="C117" s="110">
        <v>1104.99</v>
      </c>
      <c r="D117" t="s">
        <v>622</v>
      </c>
      <c r="E117" t="s">
        <v>622</v>
      </c>
      <c r="F117"/>
      <c r="G117"/>
      <c r="H117"/>
      <c r="I117"/>
    </row>
    <row r="118" spans="1:9" s="109" customFormat="1" x14ac:dyDescent="0.25">
      <c r="A118" s="108" t="s">
        <v>623</v>
      </c>
      <c r="B118" s="109" t="s">
        <v>624</v>
      </c>
      <c r="C118" s="110">
        <v>78059.92</v>
      </c>
      <c r="D118" t="s">
        <v>622</v>
      </c>
      <c r="E118" t="s">
        <v>622</v>
      </c>
      <c r="F118"/>
      <c r="G118"/>
      <c r="H118"/>
      <c r="I118"/>
    </row>
    <row r="119" spans="1:9" s="109" customFormat="1" x14ac:dyDescent="0.25">
      <c r="A119" s="108" t="s">
        <v>625</v>
      </c>
      <c r="B119" s="109" t="s">
        <v>626</v>
      </c>
      <c r="C119" s="110">
        <v>5602.91</v>
      </c>
      <c r="D119" t="s">
        <v>622</v>
      </c>
      <c r="E119" t="s">
        <v>622</v>
      </c>
      <c r="F119"/>
      <c r="G119"/>
      <c r="H119"/>
      <c r="I119"/>
    </row>
    <row r="120" spans="1:9" s="109" customFormat="1" x14ac:dyDescent="0.25">
      <c r="A120" s="108" t="s">
        <v>627</v>
      </c>
      <c r="B120" s="109" t="s">
        <v>628</v>
      </c>
      <c r="C120" s="110">
        <v>4200</v>
      </c>
      <c r="D120" t="s">
        <v>622</v>
      </c>
      <c r="E120" t="s">
        <v>622</v>
      </c>
      <c r="F120"/>
      <c r="G120"/>
      <c r="H120"/>
      <c r="I120"/>
    </row>
    <row r="121" spans="1:9" x14ac:dyDescent="0.25">
      <c r="A121" s="6">
        <v>5114</v>
      </c>
      <c r="B121" s="88" t="s">
        <v>157</v>
      </c>
      <c r="C121" s="114">
        <f>+SUM(C122:C124)</f>
        <v>2076128.0500000003</v>
      </c>
      <c r="D121" s="102">
        <f t="shared" si="14"/>
        <v>0.15129418680925469</v>
      </c>
      <c r="E121" s="88"/>
    </row>
    <row r="122" spans="1:9" s="109" customFormat="1" x14ac:dyDescent="0.25">
      <c r="A122" s="108" t="s">
        <v>629</v>
      </c>
      <c r="B122" s="109" t="s">
        <v>630</v>
      </c>
      <c r="C122" s="110">
        <v>1078860.01</v>
      </c>
      <c r="D122" t="s">
        <v>622</v>
      </c>
      <c r="E122" t="s">
        <v>622</v>
      </c>
      <c r="F122"/>
      <c r="G122"/>
      <c r="H122"/>
      <c r="I122"/>
    </row>
    <row r="123" spans="1:9" s="109" customFormat="1" x14ac:dyDescent="0.25">
      <c r="A123" s="108" t="s">
        <v>631</v>
      </c>
      <c r="B123" s="109" t="s">
        <v>632</v>
      </c>
      <c r="C123" s="110">
        <v>332667.86</v>
      </c>
      <c r="D123" t="s">
        <v>622</v>
      </c>
      <c r="E123" t="s">
        <v>622</v>
      </c>
      <c r="F123"/>
      <c r="G123"/>
      <c r="H123"/>
      <c r="I123"/>
    </row>
    <row r="124" spans="1:9" s="109" customFormat="1" x14ac:dyDescent="0.25">
      <c r="A124" s="108" t="s">
        <v>633</v>
      </c>
      <c r="B124" s="109" t="s">
        <v>634</v>
      </c>
      <c r="C124" s="110">
        <v>664600.18000000005</v>
      </c>
      <c r="D124" t="s">
        <v>622</v>
      </c>
      <c r="E124" t="s">
        <v>622</v>
      </c>
      <c r="F124"/>
      <c r="G124"/>
      <c r="H124"/>
      <c r="I124"/>
    </row>
    <row r="125" spans="1:9" x14ac:dyDescent="0.25">
      <c r="A125" s="6">
        <v>5115</v>
      </c>
      <c r="B125" s="88" t="s">
        <v>158</v>
      </c>
      <c r="C125" s="114">
        <f>+SUM(C126:C131)</f>
        <v>2937966.77</v>
      </c>
      <c r="D125" s="102">
        <f t="shared" si="14"/>
        <v>0.21409917049180208</v>
      </c>
      <c r="E125" s="88"/>
    </row>
    <row r="126" spans="1:9" s="109" customFormat="1" x14ac:dyDescent="0.25">
      <c r="A126" s="108" t="s">
        <v>635</v>
      </c>
      <c r="B126" s="109" t="s">
        <v>636</v>
      </c>
      <c r="C126" s="110">
        <v>682628.38</v>
      </c>
      <c r="D126" t="s">
        <v>622</v>
      </c>
      <c r="E126" t="s">
        <v>622</v>
      </c>
      <c r="F126"/>
      <c r="G126"/>
      <c r="H126"/>
      <c r="I126"/>
    </row>
    <row r="127" spans="1:9" s="109" customFormat="1" x14ac:dyDescent="0.25">
      <c r="A127" s="108" t="s">
        <v>637</v>
      </c>
      <c r="B127" s="109" t="s">
        <v>638</v>
      </c>
      <c r="C127" s="110">
        <v>15556.5</v>
      </c>
      <c r="D127" t="s">
        <v>622</v>
      </c>
      <c r="E127" t="s">
        <v>622</v>
      </c>
      <c r="F127"/>
      <c r="G127"/>
      <c r="H127"/>
      <c r="I127"/>
    </row>
    <row r="128" spans="1:9" s="109" customFormat="1" x14ac:dyDescent="0.25">
      <c r="A128" s="108" t="s">
        <v>639</v>
      </c>
      <c r="B128" s="109" t="s">
        <v>640</v>
      </c>
      <c r="C128" s="110">
        <v>695918.75</v>
      </c>
      <c r="D128" t="s">
        <v>622</v>
      </c>
      <c r="E128" t="s">
        <v>622</v>
      </c>
      <c r="F128"/>
      <c r="G128"/>
      <c r="H128"/>
      <c r="I128"/>
    </row>
    <row r="129" spans="1:9" s="109" customFormat="1" x14ac:dyDescent="0.25">
      <c r="A129" s="108" t="s">
        <v>641</v>
      </c>
      <c r="B129" s="109" t="s">
        <v>642</v>
      </c>
      <c r="C129" s="110">
        <v>272494.06</v>
      </c>
      <c r="D129" t="s">
        <v>622</v>
      </c>
      <c r="E129" t="s">
        <v>622</v>
      </c>
      <c r="F129"/>
      <c r="G129"/>
      <c r="H129"/>
      <c r="I129"/>
    </row>
    <row r="130" spans="1:9" s="109" customFormat="1" x14ac:dyDescent="0.25">
      <c r="A130" s="108" t="s">
        <v>643</v>
      </c>
      <c r="B130" s="109" t="s">
        <v>644</v>
      </c>
      <c r="C130" s="110">
        <v>635685.54</v>
      </c>
      <c r="D130" t="s">
        <v>622</v>
      </c>
      <c r="E130" t="s">
        <v>622</v>
      </c>
      <c r="F130"/>
      <c r="G130"/>
      <c r="H130"/>
      <c r="I130"/>
    </row>
    <row r="131" spans="1:9" s="109" customFormat="1" x14ac:dyDescent="0.25">
      <c r="A131" s="108" t="s">
        <v>645</v>
      </c>
      <c r="B131" s="109" t="s">
        <v>646</v>
      </c>
      <c r="C131" s="110">
        <v>635683.54</v>
      </c>
      <c r="D131" t="s">
        <v>622</v>
      </c>
      <c r="E131" t="s">
        <v>622</v>
      </c>
      <c r="F131"/>
      <c r="G131"/>
      <c r="H131"/>
      <c r="I131"/>
    </row>
    <row r="132" spans="1:9" x14ac:dyDescent="0.25">
      <c r="A132" s="6">
        <v>5116</v>
      </c>
      <c r="B132" s="88" t="s">
        <v>159</v>
      </c>
      <c r="C132" s="114">
        <v>0</v>
      </c>
      <c r="D132" s="102">
        <f t="shared" si="14"/>
        <v>0</v>
      </c>
      <c r="E132" s="88"/>
    </row>
    <row r="133" spans="1:9" x14ac:dyDescent="0.25">
      <c r="A133" s="5">
        <v>5120</v>
      </c>
      <c r="B133" s="101" t="s">
        <v>160</v>
      </c>
      <c r="C133" s="113">
        <f>+C134+C139+C142+C146+C148+C151</f>
        <v>367719.5</v>
      </c>
      <c r="D133" s="102">
        <f t="shared" ref="D133:D151" si="15">IFERROR(C133/$C$133,"")</f>
        <v>1</v>
      </c>
      <c r="E133" s="88"/>
    </row>
    <row r="134" spans="1:9" x14ac:dyDescent="0.25">
      <c r="A134" s="6">
        <v>5121</v>
      </c>
      <c r="B134" s="88" t="s">
        <v>161</v>
      </c>
      <c r="C134" s="114">
        <f>+SUM(C135:C138)</f>
        <v>212774.96</v>
      </c>
      <c r="D134" s="102">
        <f t="shared" si="15"/>
        <v>0.57863387718084025</v>
      </c>
      <c r="E134" s="88"/>
    </row>
    <row r="135" spans="1:9" s="109" customFormat="1" x14ac:dyDescent="0.25">
      <c r="A135" s="108" t="s">
        <v>647</v>
      </c>
      <c r="B135" s="109" t="s">
        <v>648</v>
      </c>
      <c r="C135" s="110">
        <v>38343.699999999997</v>
      </c>
      <c r="D135" t="s">
        <v>622</v>
      </c>
      <c r="E135" t="s">
        <v>622</v>
      </c>
      <c r="F135"/>
      <c r="G135"/>
      <c r="H135"/>
      <c r="I135"/>
    </row>
    <row r="136" spans="1:9" s="109" customFormat="1" x14ac:dyDescent="0.25">
      <c r="A136" s="108" t="s">
        <v>649</v>
      </c>
      <c r="B136" s="109" t="s">
        <v>650</v>
      </c>
      <c r="C136" s="110">
        <v>56369.73</v>
      </c>
      <c r="D136" t="s">
        <v>622</v>
      </c>
      <c r="E136" t="s">
        <v>622</v>
      </c>
      <c r="F136"/>
      <c r="G136"/>
      <c r="H136"/>
      <c r="I136"/>
    </row>
    <row r="137" spans="1:9" s="109" customFormat="1" x14ac:dyDescent="0.25">
      <c r="A137" s="108" t="s">
        <v>651</v>
      </c>
      <c r="B137" s="109" t="s">
        <v>652</v>
      </c>
      <c r="C137" s="110">
        <v>11907</v>
      </c>
      <c r="D137" t="s">
        <v>622</v>
      </c>
      <c r="E137" t="s">
        <v>622</v>
      </c>
      <c r="F137"/>
      <c r="G137"/>
      <c r="H137"/>
      <c r="I137"/>
    </row>
    <row r="138" spans="1:9" s="109" customFormat="1" x14ac:dyDescent="0.25">
      <c r="A138" s="108" t="s">
        <v>653</v>
      </c>
      <c r="B138" s="109" t="s">
        <v>654</v>
      </c>
      <c r="C138" s="110">
        <v>106154.53</v>
      </c>
      <c r="D138" t="s">
        <v>622</v>
      </c>
      <c r="E138" t="s">
        <v>622</v>
      </c>
      <c r="F138"/>
      <c r="G138"/>
      <c r="H138"/>
      <c r="I138"/>
    </row>
    <row r="139" spans="1:9" x14ac:dyDescent="0.25">
      <c r="A139" s="6">
        <v>5122</v>
      </c>
      <c r="B139" s="88" t="s">
        <v>162</v>
      </c>
      <c r="C139" s="114">
        <f>+C140</f>
        <v>62486.09</v>
      </c>
      <c r="D139" s="102">
        <f t="shared" si="15"/>
        <v>0.16992868205248837</v>
      </c>
      <c r="E139" s="88"/>
    </row>
    <row r="140" spans="1:9" s="109" customFormat="1" x14ac:dyDescent="0.25">
      <c r="A140" s="108" t="s">
        <v>655</v>
      </c>
      <c r="B140" s="109" t="s">
        <v>656</v>
      </c>
      <c r="C140" s="110">
        <v>62486.09</v>
      </c>
      <c r="D140" t="s">
        <v>622</v>
      </c>
      <c r="E140" t="s">
        <v>622</v>
      </c>
      <c r="F140"/>
      <c r="G140"/>
      <c r="H140"/>
      <c r="I140"/>
    </row>
    <row r="141" spans="1:9" x14ac:dyDescent="0.25">
      <c r="A141" s="6">
        <v>5123</v>
      </c>
      <c r="B141" s="88" t="s">
        <v>163</v>
      </c>
      <c r="C141" s="114">
        <v>0</v>
      </c>
      <c r="D141" s="102">
        <f t="shared" si="15"/>
        <v>0</v>
      </c>
      <c r="E141" s="88"/>
    </row>
    <row r="142" spans="1:9" x14ac:dyDescent="0.25">
      <c r="A142" s="6">
        <v>5124</v>
      </c>
      <c r="B142" s="88" t="s">
        <v>164</v>
      </c>
      <c r="C142" s="114">
        <f>+C143+C144</f>
        <v>23808.870000000003</v>
      </c>
      <c r="D142" s="102">
        <f t="shared" si="15"/>
        <v>6.4747368578495307E-2</v>
      </c>
      <c r="E142" s="88"/>
    </row>
    <row r="143" spans="1:9" s="109" customFormat="1" x14ac:dyDescent="0.25">
      <c r="A143" s="108" t="s">
        <v>657</v>
      </c>
      <c r="B143" s="109" t="s">
        <v>658</v>
      </c>
      <c r="C143" s="110">
        <v>106.72</v>
      </c>
      <c r="D143" t="s">
        <v>622</v>
      </c>
      <c r="E143" t="s">
        <v>622</v>
      </c>
      <c r="F143"/>
      <c r="G143"/>
      <c r="H143"/>
      <c r="I143"/>
    </row>
    <row r="144" spans="1:9" s="109" customFormat="1" x14ac:dyDescent="0.25">
      <c r="A144" s="108" t="s">
        <v>659</v>
      </c>
      <c r="B144" s="109" t="s">
        <v>660</v>
      </c>
      <c r="C144" s="110">
        <v>23702.15</v>
      </c>
      <c r="D144" t="s">
        <v>622</v>
      </c>
      <c r="E144" t="s">
        <v>622</v>
      </c>
      <c r="F144"/>
      <c r="G144"/>
      <c r="H144"/>
      <c r="I144"/>
    </row>
    <row r="145" spans="1:9" x14ac:dyDescent="0.25">
      <c r="A145" s="6">
        <v>5125</v>
      </c>
      <c r="B145" s="88" t="s">
        <v>165</v>
      </c>
      <c r="C145" s="114">
        <v>0</v>
      </c>
      <c r="D145" s="102">
        <f t="shared" si="15"/>
        <v>0</v>
      </c>
      <c r="E145" s="88"/>
    </row>
    <row r="146" spans="1:9" x14ac:dyDescent="0.25">
      <c r="A146" s="6">
        <v>5126</v>
      </c>
      <c r="B146" s="88" t="s">
        <v>166</v>
      </c>
      <c r="C146" s="114">
        <f>+C147</f>
        <v>53039.95</v>
      </c>
      <c r="D146" s="102">
        <f t="shared" si="15"/>
        <v>0.14424024290253848</v>
      </c>
      <c r="E146" s="88"/>
    </row>
    <row r="147" spans="1:9" s="109" customFormat="1" x14ac:dyDescent="0.25">
      <c r="A147" s="108" t="s">
        <v>661</v>
      </c>
      <c r="B147" s="109" t="s">
        <v>662</v>
      </c>
      <c r="C147" s="110">
        <v>53039.95</v>
      </c>
      <c r="D147" t="s">
        <v>622</v>
      </c>
      <c r="E147" t="s">
        <v>622</v>
      </c>
      <c r="F147"/>
      <c r="G147"/>
      <c r="H147"/>
      <c r="I147"/>
    </row>
    <row r="148" spans="1:9" x14ac:dyDescent="0.25">
      <c r="A148" s="6">
        <v>5127</v>
      </c>
      <c r="B148" s="88" t="s">
        <v>167</v>
      </c>
      <c r="C148" s="114">
        <f>+C149</f>
        <v>40</v>
      </c>
      <c r="D148" s="102">
        <f t="shared" si="15"/>
        <v>1.087785662713019E-4</v>
      </c>
      <c r="E148" s="88"/>
    </row>
    <row r="149" spans="1:9" s="109" customFormat="1" x14ac:dyDescent="0.25">
      <c r="A149" s="108" t="s">
        <v>663</v>
      </c>
      <c r="B149" s="109" t="s">
        <v>664</v>
      </c>
      <c r="C149" s="110">
        <v>40</v>
      </c>
      <c r="D149" t="s">
        <v>622</v>
      </c>
      <c r="E149" t="s">
        <v>622</v>
      </c>
      <c r="F149"/>
      <c r="G149"/>
      <c r="H149"/>
      <c r="I149"/>
    </row>
    <row r="150" spans="1:9" x14ac:dyDescent="0.25">
      <c r="A150" s="6">
        <v>5128</v>
      </c>
      <c r="B150" s="88" t="s">
        <v>168</v>
      </c>
      <c r="C150" s="114">
        <v>0</v>
      </c>
      <c r="D150" s="102">
        <f t="shared" si="15"/>
        <v>0</v>
      </c>
      <c r="E150" s="88"/>
    </row>
    <row r="151" spans="1:9" x14ac:dyDescent="0.25">
      <c r="A151" s="6">
        <v>5129</v>
      </c>
      <c r="B151" s="88" t="s">
        <v>169</v>
      </c>
      <c r="C151" s="114">
        <f>+C152+C153</f>
        <v>15569.630000000001</v>
      </c>
      <c r="D151" s="102">
        <f t="shared" si="15"/>
        <v>4.2341050719366259E-2</v>
      </c>
      <c r="E151" s="88"/>
    </row>
    <row r="152" spans="1:9" s="109" customFormat="1" x14ac:dyDescent="0.25">
      <c r="A152" s="108" t="s">
        <v>665</v>
      </c>
      <c r="B152" s="109" t="s">
        <v>666</v>
      </c>
      <c r="C152" s="110">
        <v>8655.69</v>
      </c>
      <c r="D152" t="s">
        <v>622</v>
      </c>
      <c r="E152" t="s">
        <v>622</v>
      </c>
      <c r="F152"/>
      <c r="G152"/>
      <c r="H152"/>
      <c r="I152"/>
    </row>
    <row r="153" spans="1:9" s="109" customFormat="1" x14ac:dyDescent="0.25">
      <c r="A153" s="108" t="s">
        <v>667</v>
      </c>
      <c r="B153" s="109" t="s">
        <v>668</v>
      </c>
      <c r="C153" s="110">
        <v>6913.94</v>
      </c>
      <c r="D153" t="s">
        <v>622</v>
      </c>
      <c r="E153" t="s">
        <v>622</v>
      </c>
      <c r="F153"/>
      <c r="G153"/>
      <c r="H153"/>
      <c r="I153"/>
    </row>
    <row r="154" spans="1:9" x14ac:dyDescent="0.25">
      <c r="A154" s="5">
        <v>5130</v>
      </c>
      <c r="B154" s="101" t="s">
        <v>170</v>
      </c>
      <c r="C154" s="113">
        <f>+C155+C162+C164+C170+C174+C181+C185+C191+C197</f>
        <v>3156548.38</v>
      </c>
      <c r="D154" s="102">
        <f t="shared" ref="D154:D197" si="16">IFERROR(C154/$C$154,"")</f>
        <v>1</v>
      </c>
      <c r="E154" s="88"/>
    </row>
    <row r="155" spans="1:9" x14ac:dyDescent="0.25">
      <c r="A155" s="6">
        <v>5131</v>
      </c>
      <c r="B155" s="88" t="s">
        <v>171</v>
      </c>
      <c r="C155" s="114">
        <f>+SUM(C156:C161)</f>
        <v>384086.54000000004</v>
      </c>
      <c r="D155" s="102">
        <f t="shared" si="16"/>
        <v>0.12167928184899231</v>
      </c>
      <c r="E155" s="88"/>
    </row>
    <row r="156" spans="1:9" s="109" customFormat="1" x14ac:dyDescent="0.25">
      <c r="A156" s="108" t="s">
        <v>669</v>
      </c>
      <c r="B156" s="109" t="s">
        <v>670</v>
      </c>
      <c r="C156" s="110">
        <v>150464.95000000001</v>
      </c>
      <c r="D156" t="s">
        <v>622</v>
      </c>
      <c r="E156" t="s">
        <v>622</v>
      </c>
      <c r="F156"/>
      <c r="G156"/>
      <c r="H156"/>
      <c r="I156"/>
    </row>
    <row r="157" spans="1:9" s="109" customFormat="1" x14ac:dyDescent="0.25">
      <c r="A157" s="108" t="s">
        <v>671</v>
      </c>
      <c r="B157" s="109" t="s">
        <v>672</v>
      </c>
      <c r="C157" s="110">
        <v>281</v>
      </c>
      <c r="D157" t="s">
        <v>622</v>
      </c>
      <c r="E157" t="s">
        <v>622</v>
      </c>
      <c r="F157"/>
      <c r="G157"/>
      <c r="H157"/>
      <c r="I157"/>
    </row>
    <row r="158" spans="1:9" s="109" customFormat="1" x14ac:dyDescent="0.25">
      <c r="A158" s="108" t="s">
        <v>673</v>
      </c>
      <c r="B158" s="109" t="s">
        <v>674</v>
      </c>
      <c r="C158" s="110">
        <v>48620.22</v>
      </c>
      <c r="D158" t="s">
        <v>622</v>
      </c>
      <c r="E158" t="s">
        <v>622</v>
      </c>
      <c r="F158"/>
      <c r="G158"/>
      <c r="H158"/>
      <c r="I158"/>
    </row>
    <row r="159" spans="1:9" s="109" customFormat="1" x14ac:dyDescent="0.25">
      <c r="A159" s="108" t="s">
        <v>675</v>
      </c>
      <c r="B159" s="109" t="s">
        <v>676</v>
      </c>
      <c r="C159" s="110">
        <v>55306.27</v>
      </c>
      <c r="D159" t="s">
        <v>622</v>
      </c>
      <c r="E159" t="s">
        <v>622</v>
      </c>
      <c r="F159"/>
      <c r="G159"/>
      <c r="H159"/>
      <c r="I159"/>
    </row>
    <row r="160" spans="1:9" s="109" customFormat="1" x14ac:dyDescent="0.25">
      <c r="A160" s="108" t="s">
        <v>677</v>
      </c>
      <c r="B160" s="109" t="s">
        <v>678</v>
      </c>
      <c r="C160" s="110">
        <v>128153.1</v>
      </c>
      <c r="D160" t="s">
        <v>622</v>
      </c>
      <c r="E160" t="s">
        <v>622</v>
      </c>
      <c r="F160"/>
      <c r="G160"/>
      <c r="H160"/>
      <c r="I160"/>
    </row>
    <row r="161" spans="1:9" s="109" customFormat="1" x14ac:dyDescent="0.25">
      <c r="A161" s="108" t="s">
        <v>679</v>
      </c>
      <c r="B161" s="109" t="s">
        <v>680</v>
      </c>
      <c r="C161" s="110">
        <v>1261</v>
      </c>
      <c r="D161" t="s">
        <v>622</v>
      </c>
      <c r="E161" t="s">
        <v>622</v>
      </c>
      <c r="F161"/>
      <c r="G161"/>
      <c r="H161"/>
      <c r="I161"/>
    </row>
    <row r="162" spans="1:9" x14ac:dyDescent="0.25">
      <c r="A162" s="6">
        <v>5132</v>
      </c>
      <c r="B162" s="88" t="s">
        <v>172</v>
      </c>
      <c r="C162" s="114">
        <f>+C163</f>
        <v>11435.33</v>
      </c>
      <c r="D162" s="102">
        <f t="shared" si="16"/>
        <v>3.6227323719967824E-3</v>
      </c>
      <c r="E162" s="88"/>
    </row>
    <row r="163" spans="1:9" s="109" customFormat="1" x14ac:dyDescent="0.25">
      <c r="A163" s="108" t="s">
        <v>681</v>
      </c>
      <c r="B163" s="109" t="s">
        <v>682</v>
      </c>
      <c r="C163" s="110">
        <v>11435.33</v>
      </c>
      <c r="D163" t="s">
        <v>622</v>
      </c>
      <c r="E163" t="s">
        <v>622</v>
      </c>
      <c r="F163"/>
      <c r="G163"/>
      <c r="H163"/>
      <c r="I163"/>
    </row>
    <row r="164" spans="1:9" x14ac:dyDescent="0.25">
      <c r="A164" s="6">
        <v>5133</v>
      </c>
      <c r="B164" s="88" t="s">
        <v>173</v>
      </c>
      <c r="C164" s="114">
        <f>+SUM(C165:C169)</f>
        <v>516510.04</v>
      </c>
      <c r="D164" s="102">
        <f t="shared" si="16"/>
        <v>0.16363127626131932</v>
      </c>
      <c r="E164" s="88"/>
    </row>
    <row r="165" spans="1:9" s="109" customFormat="1" x14ac:dyDescent="0.25">
      <c r="A165" s="108" t="s">
        <v>683</v>
      </c>
      <c r="B165" s="109" t="s">
        <v>684</v>
      </c>
      <c r="C165" s="110">
        <v>40600</v>
      </c>
      <c r="D165" t="s">
        <v>622</v>
      </c>
      <c r="E165" t="s">
        <v>622</v>
      </c>
      <c r="F165"/>
      <c r="G165"/>
      <c r="H165"/>
      <c r="I165"/>
    </row>
    <row r="166" spans="1:9" s="109" customFormat="1" x14ac:dyDescent="0.25">
      <c r="A166" s="108" t="s">
        <v>685</v>
      </c>
      <c r="B166" s="109" t="s">
        <v>686</v>
      </c>
      <c r="C166" s="110">
        <v>174464.33</v>
      </c>
      <c r="D166" t="s">
        <v>622</v>
      </c>
      <c r="E166" t="s">
        <v>622</v>
      </c>
      <c r="F166"/>
      <c r="G166"/>
      <c r="H166"/>
      <c r="I166"/>
    </row>
    <row r="167" spans="1:9" s="109" customFormat="1" x14ac:dyDescent="0.25">
      <c r="A167" s="108" t="s">
        <v>687</v>
      </c>
      <c r="B167" s="109" t="s">
        <v>688</v>
      </c>
      <c r="C167" s="110">
        <v>20247.259999999998</v>
      </c>
      <c r="D167" t="s">
        <v>622</v>
      </c>
      <c r="E167" t="s">
        <v>622</v>
      </c>
      <c r="F167"/>
      <c r="G167"/>
      <c r="H167"/>
      <c r="I167"/>
    </row>
    <row r="168" spans="1:9" s="109" customFormat="1" x14ac:dyDescent="0.25">
      <c r="A168" s="108" t="s">
        <v>689</v>
      </c>
      <c r="B168" s="109" t="s">
        <v>690</v>
      </c>
      <c r="C168" s="110">
        <v>222720</v>
      </c>
      <c r="D168" t="s">
        <v>622</v>
      </c>
      <c r="E168" t="s">
        <v>622</v>
      </c>
      <c r="F168"/>
      <c r="G168"/>
      <c r="H168"/>
      <c r="I168"/>
    </row>
    <row r="169" spans="1:9" s="109" customFormat="1" x14ac:dyDescent="0.25">
      <c r="A169" s="108" t="s">
        <v>691</v>
      </c>
      <c r="B169" s="109" t="s">
        <v>692</v>
      </c>
      <c r="C169" s="110">
        <v>58478.45</v>
      </c>
      <c r="D169" t="s">
        <v>622</v>
      </c>
      <c r="E169" t="s">
        <v>622</v>
      </c>
      <c r="F169"/>
      <c r="G169"/>
      <c r="H169"/>
      <c r="I169"/>
    </row>
    <row r="170" spans="1:9" x14ac:dyDescent="0.25">
      <c r="A170" s="6">
        <v>5134</v>
      </c>
      <c r="B170" s="88" t="s">
        <v>174</v>
      </c>
      <c r="C170" s="114">
        <f>+SUM(C171:C173)</f>
        <v>63166.479999999996</v>
      </c>
      <c r="D170" s="102">
        <f t="shared" si="16"/>
        <v>2.0011250389895815E-2</v>
      </c>
      <c r="E170" s="88"/>
    </row>
    <row r="171" spans="1:9" s="109" customFormat="1" x14ac:dyDescent="0.25">
      <c r="A171" s="108" t="s">
        <v>693</v>
      </c>
      <c r="B171" s="109" t="s">
        <v>694</v>
      </c>
      <c r="C171" s="110">
        <v>7272.62</v>
      </c>
      <c r="D171" t="s">
        <v>622</v>
      </c>
      <c r="E171" t="s">
        <v>622</v>
      </c>
      <c r="F171"/>
      <c r="G171"/>
      <c r="H171"/>
      <c r="I171"/>
    </row>
    <row r="172" spans="1:9" s="109" customFormat="1" x14ac:dyDescent="0.25">
      <c r="A172" s="108" t="s">
        <v>695</v>
      </c>
      <c r="B172" s="109" t="s">
        <v>696</v>
      </c>
      <c r="C172" s="110">
        <v>35646.6</v>
      </c>
      <c r="D172" t="s">
        <v>622</v>
      </c>
      <c r="E172" t="s">
        <v>622</v>
      </c>
      <c r="F172"/>
      <c r="G172"/>
      <c r="H172"/>
      <c r="I172"/>
    </row>
    <row r="173" spans="1:9" s="109" customFormat="1" x14ac:dyDescent="0.25">
      <c r="A173" s="108" t="s">
        <v>697</v>
      </c>
      <c r="B173" s="109" t="s">
        <v>698</v>
      </c>
      <c r="C173" s="110">
        <v>20247.259999999998</v>
      </c>
      <c r="D173" t="s">
        <v>622</v>
      </c>
      <c r="E173" t="s">
        <v>622</v>
      </c>
      <c r="F173"/>
      <c r="G173"/>
      <c r="H173"/>
      <c r="I173"/>
    </row>
    <row r="174" spans="1:9" x14ac:dyDescent="0.25">
      <c r="A174" s="6">
        <v>5135</v>
      </c>
      <c r="B174" s="88" t="s">
        <v>175</v>
      </c>
      <c r="C174" s="114">
        <f>+SUM(C175:C180)</f>
        <v>162676.79999999999</v>
      </c>
      <c r="D174" s="102">
        <f t="shared" si="16"/>
        <v>5.1536292309259643E-2</v>
      </c>
      <c r="E174" s="88"/>
    </row>
    <row r="175" spans="1:9" s="109" customFormat="1" x14ac:dyDescent="0.25">
      <c r="A175" s="108" t="s">
        <v>699</v>
      </c>
      <c r="B175" s="109" t="s">
        <v>700</v>
      </c>
      <c r="C175" s="110">
        <v>82365.8</v>
      </c>
      <c r="D175" t="s">
        <v>622</v>
      </c>
      <c r="E175" t="s">
        <v>622</v>
      </c>
      <c r="F175"/>
      <c r="G175"/>
      <c r="H175"/>
      <c r="I175"/>
    </row>
    <row r="176" spans="1:9" s="109" customFormat="1" x14ac:dyDescent="0.25">
      <c r="A176" s="108" t="s">
        <v>701</v>
      </c>
      <c r="B176" s="109" t="s">
        <v>702</v>
      </c>
      <c r="C176" s="110">
        <v>15660</v>
      </c>
      <c r="D176" t="s">
        <v>622</v>
      </c>
      <c r="E176" t="s">
        <v>622</v>
      </c>
      <c r="F176"/>
      <c r="G176"/>
      <c r="H176"/>
      <c r="I176"/>
    </row>
    <row r="177" spans="1:9" s="109" customFormat="1" x14ac:dyDescent="0.25">
      <c r="A177" s="108" t="s">
        <v>703</v>
      </c>
      <c r="B177" s="109" t="s">
        <v>704</v>
      </c>
      <c r="C177" s="110">
        <v>7840</v>
      </c>
      <c r="D177" t="s">
        <v>622</v>
      </c>
      <c r="E177" t="s">
        <v>622</v>
      </c>
      <c r="F177"/>
      <c r="G177"/>
      <c r="H177"/>
      <c r="I177"/>
    </row>
    <row r="178" spans="1:9" s="109" customFormat="1" x14ac:dyDescent="0.25">
      <c r="A178" s="108" t="s">
        <v>705</v>
      </c>
      <c r="B178" s="109" t="s">
        <v>704</v>
      </c>
      <c r="C178" s="110">
        <v>33060</v>
      </c>
      <c r="D178" t="s">
        <v>622</v>
      </c>
      <c r="E178" t="s">
        <v>622</v>
      </c>
      <c r="F178"/>
      <c r="G178"/>
      <c r="H178"/>
      <c r="I178"/>
    </row>
    <row r="179" spans="1:9" s="109" customFormat="1" x14ac:dyDescent="0.25">
      <c r="A179" s="108" t="s">
        <v>706</v>
      </c>
      <c r="B179" s="109" t="s">
        <v>707</v>
      </c>
      <c r="C179" s="110">
        <v>1856</v>
      </c>
      <c r="D179" t="s">
        <v>622</v>
      </c>
      <c r="E179" t="s">
        <v>622</v>
      </c>
      <c r="F179"/>
      <c r="G179"/>
      <c r="H179"/>
      <c r="I179"/>
    </row>
    <row r="180" spans="1:9" s="109" customFormat="1" x14ac:dyDescent="0.25">
      <c r="A180" s="108" t="s">
        <v>708</v>
      </c>
      <c r="B180" s="109" t="s">
        <v>709</v>
      </c>
      <c r="C180" s="110">
        <v>21895</v>
      </c>
      <c r="D180" t="s">
        <v>622</v>
      </c>
      <c r="E180" t="s">
        <v>622</v>
      </c>
      <c r="F180"/>
      <c r="G180"/>
      <c r="H180"/>
      <c r="I180"/>
    </row>
    <row r="181" spans="1:9" x14ac:dyDescent="0.25">
      <c r="A181" s="6">
        <v>5136</v>
      </c>
      <c r="B181" s="88" t="s">
        <v>176</v>
      </c>
      <c r="C181" s="114">
        <f>+SUM(C182:C184)</f>
        <v>370763.9</v>
      </c>
      <c r="D181" s="102">
        <f t="shared" si="16"/>
        <v>0.11745864639654281</v>
      </c>
      <c r="E181" s="88"/>
    </row>
    <row r="182" spans="1:9" s="109" customFormat="1" x14ac:dyDescent="0.25">
      <c r="A182" s="108" t="s">
        <v>710</v>
      </c>
      <c r="B182" s="109" t="s">
        <v>711</v>
      </c>
      <c r="C182" s="110">
        <v>1129.9000000000001</v>
      </c>
      <c r="D182" t="s">
        <v>622</v>
      </c>
      <c r="E182" t="s">
        <v>622</v>
      </c>
      <c r="F182"/>
      <c r="G182"/>
      <c r="H182"/>
      <c r="I182"/>
    </row>
    <row r="183" spans="1:9" s="109" customFormat="1" x14ac:dyDescent="0.25">
      <c r="A183" s="108" t="s">
        <v>712</v>
      </c>
      <c r="B183" s="109" t="s">
        <v>713</v>
      </c>
      <c r="C183" s="110">
        <v>339880</v>
      </c>
      <c r="D183" t="s">
        <v>622</v>
      </c>
      <c r="E183" t="s">
        <v>622</v>
      </c>
      <c r="F183"/>
      <c r="G183"/>
      <c r="H183"/>
      <c r="I183"/>
    </row>
    <row r="184" spans="1:9" s="109" customFormat="1" x14ac:dyDescent="0.25">
      <c r="A184" s="108" t="s">
        <v>714</v>
      </c>
      <c r="B184" s="109" t="s">
        <v>715</v>
      </c>
      <c r="C184" s="110">
        <v>29754</v>
      </c>
      <c r="D184" t="s">
        <v>622</v>
      </c>
      <c r="E184" t="s">
        <v>622</v>
      </c>
      <c r="F184"/>
      <c r="G184"/>
      <c r="H184"/>
      <c r="I184"/>
    </row>
    <row r="185" spans="1:9" x14ac:dyDescent="0.25">
      <c r="A185" s="6">
        <v>5137</v>
      </c>
      <c r="B185" s="88" t="s">
        <v>177</v>
      </c>
      <c r="C185" s="114">
        <f>+SUM(C186:C190)</f>
        <v>59721.229999999996</v>
      </c>
      <c r="D185" s="102">
        <f t="shared" si="16"/>
        <v>1.8919789216093053E-2</v>
      </c>
      <c r="E185" s="88"/>
    </row>
    <row r="186" spans="1:9" s="109" customFormat="1" x14ac:dyDescent="0.25">
      <c r="A186" s="108" t="s">
        <v>716</v>
      </c>
      <c r="B186" s="109" t="s">
        <v>717</v>
      </c>
      <c r="C186" s="110">
        <v>19454</v>
      </c>
      <c r="D186" t="s">
        <v>622</v>
      </c>
      <c r="E186" t="s">
        <v>622</v>
      </c>
      <c r="F186"/>
      <c r="G186"/>
      <c r="H186"/>
      <c r="I186"/>
    </row>
    <row r="187" spans="1:9" s="109" customFormat="1" x14ac:dyDescent="0.25">
      <c r="A187" s="108" t="s">
        <v>718</v>
      </c>
      <c r="B187" s="109" t="s">
        <v>719</v>
      </c>
      <c r="C187" s="110">
        <v>32863.46</v>
      </c>
      <c r="D187" t="s">
        <v>622</v>
      </c>
      <c r="E187" t="s">
        <v>622</v>
      </c>
      <c r="F187"/>
      <c r="G187"/>
      <c r="H187"/>
      <c r="I187"/>
    </row>
    <row r="188" spans="1:9" s="109" customFormat="1" x14ac:dyDescent="0.25">
      <c r="A188" s="108" t="s">
        <v>720</v>
      </c>
      <c r="B188" s="109" t="s">
        <v>721</v>
      </c>
      <c r="C188" s="110">
        <v>2202.27</v>
      </c>
      <c r="D188" t="s">
        <v>622</v>
      </c>
      <c r="E188" t="s">
        <v>622</v>
      </c>
      <c r="F188"/>
      <c r="G188"/>
      <c r="H188"/>
      <c r="I188"/>
    </row>
    <row r="189" spans="1:9" s="109" customFormat="1" x14ac:dyDescent="0.25">
      <c r="A189" s="108" t="s">
        <v>722</v>
      </c>
      <c r="B189" s="109" t="s">
        <v>723</v>
      </c>
      <c r="C189" s="110">
        <v>5157.5</v>
      </c>
      <c r="D189" t="s">
        <v>622</v>
      </c>
      <c r="E189" t="s">
        <v>622</v>
      </c>
      <c r="F189"/>
      <c r="G189"/>
      <c r="H189"/>
      <c r="I189"/>
    </row>
    <row r="190" spans="1:9" s="109" customFormat="1" x14ac:dyDescent="0.25">
      <c r="A190" s="108" t="s">
        <v>724</v>
      </c>
      <c r="B190" s="109" t="s">
        <v>725</v>
      </c>
      <c r="C190" s="110">
        <v>44</v>
      </c>
      <c r="D190" t="s">
        <v>622</v>
      </c>
      <c r="E190" t="s">
        <v>622</v>
      </c>
      <c r="F190"/>
      <c r="G190"/>
      <c r="H190"/>
      <c r="I190"/>
    </row>
    <row r="191" spans="1:9" x14ac:dyDescent="0.25">
      <c r="A191" s="6">
        <v>5138</v>
      </c>
      <c r="B191" s="88" t="s">
        <v>178</v>
      </c>
      <c r="C191" s="114">
        <f>+SUM(C192:C196)</f>
        <v>949488.4</v>
      </c>
      <c r="D191" s="102">
        <f t="shared" si="16"/>
        <v>0.30079957146102732</v>
      </c>
      <c r="E191" s="88"/>
    </row>
    <row r="192" spans="1:9" s="109" customFormat="1" x14ac:dyDescent="0.25">
      <c r="A192" s="108" t="s">
        <v>726</v>
      </c>
      <c r="B192" s="109" t="s">
        <v>727</v>
      </c>
      <c r="C192" s="110">
        <v>2469</v>
      </c>
      <c r="D192" t="s">
        <v>622</v>
      </c>
      <c r="E192" t="s">
        <v>622</v>
      </c>
      <c r="F192"/>
      <c r="G192"/>
      <c r="H192"/>
      <c r="I192"/>
    </row>
    <row r="193" spans="1:9" s="109" customFormat="1" x14ac:dyDescent="0.25">
      <c r="A193" s="108" t="s">
        <v>728</v>
      </c>
      <c r="B193" s="109" t="s">
        <v>729</v>
      </c>
      <c r="C193" s="110">
        <v>7620</v>
      </c>
      <c r="D193" t="s">
        <v>622</v>
      </c>
      <c r="E193" t="s">
        <v>622</v>
      </c>
      <c r="F193"/>
      <c r="G193"/>
      <c r="H193"/>
      <c r="I193"/>
    </row>
    <row r="194" spans="1:9" s="109" customFormat="1" x14ac:dyDescent="0.25">
      <c r="A194" s="108" t="s">
        <v>730</v>
      </c>
      <c r="B194" s="109" t="s">
        <v>731</v>
      </c>
      <c r="C194" s="110">
        <v>882016.8</v>
      </c>
      <c r="D194" t="s">
        <v>622</v>
      </c>
      <c r="E194" t="s">
        <v>622</v>
      </c>
      <c r="F194"/>
      <c r="G194"/>
      <c r="H194"/>
      <c r="I194"/>
    </row>
    <row r="195" spans="1:9" s="109" customFormat="1" x14ac:dyDescent="0.25">
      <c r="A195" s="108" t="s">
        <v>732</v>
      </c>
      <c r="B195" s="109" t="s">
        <v>733</v>
      </c>
      <c r="C195" s="110">
        <v>42271.5</v>
      </c>
      <c r="D195" t="s">
        <v>622</v>
      </c>
      <c r="E195" t="s">
        <v>622</v>
      </c>
      <c r="F195"/>
      <c r="G195"/>
      <c r="H195"/>
      <c r="I195"/>
    </row>
    <row r="196" spans="1:9" s="109" customFormat="1" x14ac:dyDescent="0.25">
      <c r="A196" s="108" t="s">
        <v>734</v>
      </c>
      <c r="B196" s="109" t="s">
        <v>735</v>
      </c>
      <c r="C196" s="110">
        <v>15111.1</v>
      </c>
      <c r="D196" t="s">
        <v>622</v>
      </c>
      <c r="E196" t="s">
        <v>622</v>
      </c>
      <c r="F196"/>
      <c r="G196"/>
      <c r="H196"/>
      <c r="I196"/>
    </row>
    <row r="197" spans="1:9" x14ac:dyDescent="0.25">
      <c r="A197" s="6">
        <v>5139</v>
      </c>
      <c r="B197" s="88" t="s">
        <v>179</v>
      </c>
      <c r="C197" s="114">
        <f>+SUM(C198:C201)</f>
        <v>638699.66</v>
      </c>
      <c r="D197" s="102">
        <f t="shared" si="16"/>
        <v>0.20234115974487299</v>
      </c>
      <c r="E197" s="88"/>
    </row>
    <row r="198" spans="1:9" s="109" customFormat="1" x14ac:dyDescent="0.25">
      <c r="A198" s="108" t="s">
        <v>736</v>
      </c>
      <c r="B198" s="109" t="s">
        <v>737</v>
      </c>
      <c r="C198" s="110">
        <v>34225</v>
      </c>
      <c r="D198" t="s">
        <v>622</v>
      </c>
      <c r="E198" t="s">
        <v>622</v>
      </c>
      <c r="F198"/>
      <c r="G198"/>
      <c r="H198"/>
      <c r="I198"/>
    </row>
    <row r="199" spans="1:9" s="109" customFormat="1" x14ac:dyDescent="0.25">
      <c r="A199" s="108" t="s">
        <v>738</v>
      </c>
      <c r="B199" s="109" t="s">
        <v>739</v>
      </c>
      <c r="C199" s="110">
        <v>208367.89</v>
      </c>
      <c r="D199" t="s">
        <v>622</v>
      </c>
      <c r="E199" t="s">
        <v>622</v>
      </c>
      <c r="F199"/>
      <c r="G199"/>
      <c r="H199"/>
      <c r="I199"/>
    </row>
    <row r="200" spans="1:9" s="109" customFormat="1" x14ac:dyDescent="0.25">
      <c r="A200" s="108" t="s">
        <v>740</v>
      </c>
      <c r="B200" s="109" t="s">
        <v>741</v>
      </c>
      <c r="C200" s="110">
        <v>289444</v>
      </c>
      <c r="D200" t="s">
        <v>622</v>
      </c>
      <c r="E200" t="s">
        <v>622</v>
      </c>
      <c r="F200"/>
      <c r="G200"/>
      <c r="H200"/>
      <c r="I200"/>
    </row>
    <row r="201" spans="1:9" s="109" customFormat="1" x14ac:dyDescent="0.25">
      <c r="A201" s="108" t="s">
        <v>742</v>
      </c>
      <c r="B201" s="109" t="s">
        <v>743</v>
      </c>
      <c r="C201" s="110">
        <v>106662.77</v>
      </c>
      <c r="D201" t="s">
        <v>622</v>
      </c>
      <c r="E201" t="s">
        <v>622</v>
      </c>
      <c r="F201"/>
      <c r="G201"/>
      <c r="H201"/>
      <c r="I201"/>
    </row>
    <row r="202" spans="1:9" x14ac:dyDescent="0.25">
      <c r="A202" s="5">
        <v>5200</v>
      </c>
      <c r="B202" s="101" t="s">
        <v>180</v>
      </c>
      <c r="C202" s="113">
        <v>0</v>
      </c>
      <c r="D202" s="102"/>
      <c r="E202" s="88"/>
    </row>
    <row r="203" spans="1:9" x14ac:dyDescent="0.25">
      <c r="A203" s="5">
        <v>5210</v>
      </c>
      <c r="B203" s="101" t="s">
        <v>181</v>
      </c>
      <c r="C203" s="113">
        <v>0</v>
      </c>
      <c r="D203" s="102" t="str">
        <f t="shared" ref="D203:D205" si="17">IFERROR(C203/$C$203,"")</f>
        <v/>
      </c>
      <c r="E203" s="88"/>
    </row>
    <row r="204" spans="1:9" x14ac:dyDescent="0.25">
      <c r="A204" s="6">
        <v>5211</v>
      </c>
      <c r="B204" s="88" t="s">
        <v>182</v>
      </c>
      <c r="C204" s="114">
        <v>0</v>
      </c>
      <c r="D204" s="102" t="str">
        <f t="shared" si="17"/>
        <v/>
      </c>
      <c r="E204" s="88"/>
    </row>
    <row r="205" spans="1:9" x14ac:dyDescent="0.25">
      <c r="A205" s="6">
        <v>5212</v>
      </c>
      <c r="B205" s="88" t="s">
        <v>183</v>
      </c>
      <c r="C205" s="114">
        <v>0</v>
      </c>
      <c r="D205" s="102" t="str">
        <f t="shared" si="17"/>
        <v/>
      </c>
      <c r="E205" s="88"/>
    </row>
    <row r="206" spans="1:9" x14ac:dyDescent="0.25">
      <c r="A206" s="5">
        <v>5220</v>
      </c>
      <c r="B206" s="101" t="s">
        <v>184</v>
      </c>
      <c r="C206" s="113">
        <v>0</v>
      </c>
      <c r="D206" s="102" t="str">
        <f t="shared" ref="D206:D208" si="18">IFERROR(C206/$C$206,"")</f>
        <v/>
      </c>
      <c r="E206" s="88"/>
    </row>
    <row r="207" spans="1:9" x14ac:dyDescent="0.25">
      <c r="A207" s="6">
        <v>5221</v>
      </c>
      <c r="B207" s="88" t="s">
        <v>185</v>
      </c>
      <c r="C207" s="114">
        <v>0</v>
      </c>
      <c r="D207" s="102" t="str">
        <f t="shared" si="18"/>
        <v/>
      </c>
      <c r="E207" s="88"/>
    </row>
    <row r="208" spans="1:9" x14ac:dyDescent="0.25">
      <c r="A208" s="6">
        <v>5222</v>
      </c>
      <c r="B208" s="88" t="s">
        <v>186</v>
      </c>
      <c r="C208" s="114">
        <v>0</v>
      </c>
      <c r="D208" s="102" t="str">
        <f t="shared" si="18"/>
        <v/>
      </c>
      <c r="E208" s="88"/>
    </row>
    <row r="209" spans="1:5" x14ac:dyDescent="0.25">
      <c r="A209" s="5">
        <v>5230</v>
      </c>
      <c r="B209" s="101" t="s">
        <v>129</v>
      </c>
      <c r="C209" s="113">
        <v>0</v>
      </c>
      <c r="D209" s="102" t="str">
        <f t="shared" ref="D209:D211" si="19">IFERROR(C209/$C$209,"")</f>
        <v/>
      </c>
      <c r="E209" s="88"/>
    </row>
    <row r="210" spans="1:5" x14ac:dyDescent="0.25">
      <c r="A210" s="6">
        <v>5231</v>
      </c>
      <c r="B210" s="88" t="s">
        <v>187</v>
      </c>
      <c r="C210" s="114">
        <v>0</v>
      </c>
      <c r="D210" s="102" t="str">
        <f t="shared" si="19"/>
        <v/>
      </c>
      <c r="E210" s="88"/>
    </row>
    <row r="211" spans="1:5" x14ac:dyDescent="0.25">
      <c r="A211" s="6">
        <v>5232</v>
      </c>
      <c r="B211" s="88" t="s">
        <v>188</v>
      </c>
      <c r="C211" s="114">
        <v>0</v>
      </c>
      <c r="D211" s="102" t="str">
        <f t="shared" si="19"/>
        <v/>
      </c>
      <c r="E211" s="88"/>
    </row>
    <row r="212" spans="1:5" x14ac:dyDescent="0.25">
      <c r="A212" s="5">
        <v>5240</v>
      </c>
      <c r="B212" s="101" t="s">
        <v>189</v>
      </c>
      <c r="C212" s="113">
        <v>0</v>
      </c>
      <c r="D212" s="102" t="str">
        <f t="shared" ref="D212:D216" si="20">IFERROR(C212/$C$212,"")</f>
        <v/>
      </c>
      <c r="E212" s="88"/>
    </row>
    <row r="213" spans="1:5" x14ac:dyDescent="0.25">
      <c r="A213" s="6">
        <v>5241</v>
      </c>
      <c r="B213" s="88" t="s">
        <v>190</v>
      </c>
      <c r="C213" s="114">
        <v>0</v>
      </c>
      <c r="D213" s="102" t="str">
        <f t="shared" si="20"/>
        <v/>
      </c>
      <c r="E213" s="88"/>
    </row>
    <row r="214" spans="1:5" x14ac:dyDescent="0.25">
      <c r="A214" s="6">
        <v>5242</v>
      </c>
      <c r="B214" s="88" t="s">
        <v>191</v>
      </c>
      <c r="C214" s="114">
        <v>0</v>
      </c>
      <c r="D214" s="102" t="str">
        <f t="shared" si="20"/>
        <v/>
      </c>
      <c r="E214" s="88"/>
    </row>
    <row r="215" spans="1:5" x14ac:dyDescent="0.25">
      <c r="A215" s="6">
        <v>5243</v>
      </c>
      <c r="B215" s="88" t="s">
        <v>192</v>
      </c>
      <c r="C215" s="114">
        <v>0</v>
      </c>
      <c r="D215" s="102" t="str">
        <f t="shared" si="20"/>
        <v/>
      </c>
      <c r="E215" s="88"/>
    </row>
    <row r="216" spans="1:5" x14ac:dyDescent="0.25">
      <c r="A216" s="6">
        <v>5244</v>
      </c>
      <c r="B216" s="88" t="s">
        <v>193</v>
      </c>
      <c r="C216" s="114">
        <v>0</v>
      </c>
      <c r="D216" s="102" t="str">
        <f t="shared" si="20"/>
        <v/>
      </c>
      <c r="E216" s="88"/>
    </row>
    <row r="217" spans="1:5" x14ac:dyDescent="0.25">
      <c r="A217" s="5">
        <v>5250</v>
      </c>
      <c r="B217" s="101" t="s">
        <v>130</v>
      </c>
      <c r="C217" s="113">
        <v>0</v>
      </c>
      <c r="D217" s="102" t="str">
        <f t="shared" ref="D217:D220" si="21">IFERROR(C217/$C$217,"")</f>
        <v/>
      </c>
      <c r="E217" s="88"/>
    </row>
    <row r="218" spans="1:5" x14ac:dyDescent="0.25">
      <c r="A218" s="6">
        <v>5251</v>
      </c>
      <c r="B218" s="88" t="s">
        <v>194</v>
      </c>
      <c r="C218" s="114">
        <v>0</v>
      </c>
      <c r="D218" s="102" t="str">
        <f t="shared" si="21"/>
        <v/>
      </c>
      <c r="E218" s="88"/>
    </row>
    <row r="219" spans="1:5" x14ac:dyDescent="0.25">
      <c r="A219" s="6">
        <v>5252</v>
      </c>
      <c r="B219" s="88" t="s">
        <v>195</v>
      </c>
      <c r="C219" s="114">
        <v>0</v>
      </c>
      <c r="D219" s="102" t="str">
        <f t="shared" si="21"/>
        <v/>
      </c>
      <c r="E219" s="88"/>
    </row>
    <row r="220" spans="1:5" x14ac:dyDescent="0.25">
      <c r="A220" s="6">
        <v>5259</v>
      </c>
      <c r="B220" s="88" t="s">
        <v>196</v>
      </c>
      <c r="C220" s="114">
        <v>0</v>
      </c>
      <c r="D220" s="102" t="str">
        <f t="shared" si="21"/>
        <v/>
      </c>
      <c r="E220" s="88"/>
    </row>
    <row r="221" spans="1:5" x14ac:dyDescent="0.25">
      <c r="A221" s="5">
        <v>5260</v>
      </c>
      <c r="B221" s="101" t="s">
        <v>197</v>
      </c>
      <c r="C221" s="113">
        <v>0</v>
      </c>
      <c r="D221" s="102" t="str">
        <f t="shared" ref="D221:D223" si="22">IFERROR(C221/$C$221,"")</f>
        <v/>
      </c>
      <c r="E221" s="88"/>
    </row>
    <row r="222" spans="1:5" x14ac:dyDescent="0.25">
      <c r="A222" s="6">
        <v>5261</v>
      </c>
      <c r="B222" s="88" t="s">
        <v>198</v>
      </c>
      <c r="C222" s="114">
        <v>0</v>
      </c>
      <c r="D222" s="102" t="str">
        <f t="shared" si="22"/>
        <v/>
      </c>
      <c r="E222" s="88"/>
    </row>
    <row r="223" spans="1:5" x14ac:dyDescent="0.25">
      <c r="A223" s="6">
        <v>5262</v>
      </c>
      <c r="B223" s="88" t="s">
        <v>199</v>
      </c>
      <c r="C223" s="114">
        <v>0</v>
      </c>
      <c r="D223" s="102" t="str">
        <f t="shared" si="22"/>
        <v/>
      </c>
      <c r="E223" s="88"/>
    </row>
    <row r="224" spans="1:5" x14ac:dyDescent="0.25">
      <c r="A224" s="5">
        <v>5270</v>
      </c>
      <c r="B224" s="101" t="s">
        <v>200</v>
      </c>
      <c r="C224" s="113">
        <v>0</v>
      </c>
      <c r="D224" s="102" t="str">
        <f t="shared" ref="D224:D225" si="23">IFERROR(C224/$C$224,"")</f>
        <v/>
      </c>
      <c r="E224" s="88"/>
    </row>
    <row r="225" spans="1:5" x14ac:dyDescent="0.25">
      <c r="A225" s="6">
        <v>5271</v>
      </c>
      <c r="B225" s="88" t="s">
        <v>201</v>
      </c>
      <c r="C225" s="114">
        <v>0</v>
      </c>
      <c r="D225" s="102" t="str">
        <f t="shared" si="23"/>
        <v/>
      </c>
      <c r="E225" s="88"/>
    </row>
    <row r="226" spans="1:5" x14ac:dyDescent="0.25">
      <c r="A226" s="5">
        <v>5280</v>
      </c>
      <c r="B226" s="101" t="s">
        <v>202</v>
      </c>
      <c r="C226" s="113">
        <v>0</v>
      </c>
      <c r="D226" s="102" t="str">
        <f t="shared" ref="D226:D231" si="24">IFERROR(C226/$C$226,"")</f>
        <v/>
      </c>
      <c r="E226" s="88"/>
    </row>
    <row r="227" spans="1:5" x14ac:dyDescent="0.25">
      <c r="A227" s="6">
        <v>5281</v>
      </c>
      <c r="B227" s="88" t="s">
        <v>203</v>
      </c>
      <c r="C227" s="114">
        <v>0</v>
      </c>
      <c r="D227" s="102" t="str">
        <f t="shared" si="24"/>
        <v/>
      </c>
      <c r="E227" s="88"/>
    </row>
    <row r="228" spans="1:5" x14ac:dyDescent="0.25">
      <c r="A228" s="6">
        <v>5282</v>
      </c>
      <c r="B228" s="88" t="s">
        <v>204</v>
      </c>
      <c r="C228" s="114">
        <v>0</v>
      </c>
      <c r="D228" s="102" t="str">
        <f t="shared" si="24"/>
        <v/>
      </c>
      <c r="E228" s="88"/>
    </row>
    <row r="229" spans="1:5" x14ac:dyDescent="0.25">
      <c r="A229" s="6">
        <v>5283</v>
      </c>
      <c r="B229" s="88" t="s">
        <v>205</v>
      </c>
      <c r="C229" s="114">
        <v>0</v>
      </c>
      <c r="D229" s="102" t="str">
        <f t="shared" si="24"/>
        <v/>
      </c>
      <c r="E229" s="88"/>
    </row>
    <row r="230" spans="1:5" x14ac:dyDescent="0.25">
      <c r="A230" s="6">
        <v>5284</v>
      </c>
      <c r="B230" s="88" t="s">
        <v>206</v>
      </c>
      <c r="C230" s="114">
        <v>0</v>
      </c>
      <c r="D230" s="102" t="str">
        <f t="shared" si="24"/>
        <v/>
      </c>
      <c r="E230" s="88"/>
    </row>
    <row r="231" spans="1:5" x14ac:dyDescent="0.25">
      <c r="A231" s="6">
        <v>5285</v>
      </c>
      <c r="B231" s="88" t="s">
        <v>207</v>
      </c>
      <c r="C231" s="114">
        <v>0</v>
      </c>
      <c r="D231" s="102" t="str">
        <f t="shared" si="24"/>
        <v/>
      </c>
      <c r="E231" s="88"/>
    </row>
    <row r="232" spans="1:5" x14ac:dyDescent="0.25">
      <c r="A232" s="5">
        <v>5290</v>
      </c>
      <c r="B232" s="101" t="s">
        <v>208</v>
      </c>
      <c r="C232" s="113">
        <v>0</v>
      </c>
      <c r="D232" s="102" t="str">
        <f t="shared" ref="D232:D234" si="25">IFERROR(C232/$C$232,"")</f>
        <v/>
      </c>
      <c r="E232" s="88"/>
    </row>
    <row r="233" spans="1:5" x14ac:dyDescent="0.25">
      <c r="A233" s="6">
        <v>5291</v>
      </c>
      <c r="B233" s="88" t="s">
        <v>209</v>
      </c>
      <c r="C233" s="114">
        <v>0</v>
      </c>
      <c r="D233" s="102" t="str">
        <f t="shared" si="25"/>
        <v/>
      </c>
      <c r="E233" s="88"/>
    </row>
    <row r="234" spans="1:5" x14ac:dyDescent="0.25">
      <c r="A234" s="6">
        <v>5292</v>
      </c>
      <c r="B234" s="88" t="s">
        <v>210</v>
      </c>
      <c r="C234" s="114">
        <v>0</v>
      </c>
      <c r="D234" s="102" t="str">
        <f t="shared" si="25"/>
        <v/>
      </c>
      <c r="E234" s="88"/>
    </row>
    <row r="235" spans="1:5" x14ac:dyDescent="0.25">
      <c r="A235" s="5">
        <v>5300</v>
      </c>
      <c r="B235" s="101" t="s">
        <v>211</v>
      </c>
      <c r="C235" s="113">
        <v>0</v>
      </c>
      <c r="D235" s="102"/>
      <c r="E235" s="88"/>
    </row>
    <row r="236" spans="1:5" x14ac:dyDescent="0.25">
      <c r="A236" s="5">
        <v>5310</v>
      </c>
      <c r="B236" s="101" t="s">
        <v>122</v>
      </c>
      <c r="C236" s="113">
        <v>0</v>
      </c>
      <c r="D236" s="102" t="str">
        <f t="shared" ref="D236:D238" si="26">IFERROR(C236/$C$236,"")</f>
        <v/>
      </c>
      <c r="E236" s="88"/>
    </row>
    <row r="237" spans="1:5" x14ac:dyDescent="0.25">
      <c r="A237" s="6">
        <v>5311</v>
      </c>
      <c r="B237" s="88" t="s">
        <v>212</v>
      </c>
      <c r="C237" s="114">
        <v>0</v>
      </c>
      <c r="D237" s="102" t="str">
        <f t="shared" si="26"/>
        <v/>
      </c>
      <c r="E237" s="88"/>
    </row>
    <row r="238" spans="1:5" x14ac:dyDescent="0.25">
      <c r="A238" s="6">
        <v>5312</v>
      </c>
      <c r="B238" s="88" t="s">
        <v>213</v>
      </c>
      <c r="C238" s="114">
        <v>0</v>
      </c>
      <c r="D238" s="102" t="str">
        <f t="shared" si="26"/>
        <v/>
      </c>
      <c r="E238" s="88"/>
    </row>
    <row r="239" spans="1:5" x14ac:dyDescent="0.25">
      <c r="A239" s="5">
        <v>5320</v>
      </c>
      <c r="B239" s="101" t="s">
        <v>123</v>
      </c>
      <c r="C239" s="113">
        <v>0</v>
      </c>
      <c r="D239" s="102" t="str">
        <f t="shared" ref="D239:D241" si="27">IFERROR(C239/$C$239,"")</f>
        <v/>
      </c>
      <c r="E239" s="88"/>
    </row>
    <row r="240" spans="1:5" x14ac:dyDescent="0.25">
      <c r="A240" s="6">
        <v>5321</v>
      </c>
      <c r="B240" s="88" t="s">
        <v>214</v>
      </c>
      <c r="C240" s="114">
        <v>0</v>
      </c>
      <c r="D240" s="102" t="str">
        <f t="shared" si="27"/>
        <v/>
      </c>
      <c r="E240" s="88"/>
    </row>
    <row r="241" spans="1:5" x14ac:dyDescent="0.25">
      <c r="A241" s="6">
        <v>5322</v>
      </c>
      <c r="B241" s="88" t="s">
        <v>215</v>
      </c>
      <c r="C241" s="114">
        <v>0</v>
      </c>
      <c r="D241" s="102" t="str">
        <f t="shared" si="27"/>
        <v/>
      </c>
      <c r="E241" s="88"/>
    </row>
    <row r="242" spans="1:5" x14ac:dyDescent="0.25">
      <c r="A242" s="5">
        <v>5330</v>
      </c>
      <c r="B242" s="101" t="s">
        <v>124</v>
      </c>
      <c r="C242" s="113">
        <v>0</v>
      </c>
      <c r="D242" s="102" t="str">
        <f t="shared" ref="D242:D244" si="28">IFERROR(C242/$C$242,"")</f>
        <v/>
      </c>
      <c r="E242" s="88"/>
    </row>
    <row r="243" spans="1:5" x14ac:dyDescent="0.25">
      <c r="A243" s="6">
        <v>5331</v>
      </c>
      <c r="B243" s="88" t="s">
        <v>216</v>
      </c>
      <c r="C243" s="114">
        <v>0</v>
      </c>
      <c r="D243" s="102" t="str">
        <f t="shared" si="28"/>
        <v/>
      </c>
      <c r="E243" s="88"/>
    </row>
    <row r="244" spans="1:5" x14ac:dyDescent="0.25">
      <c r="A244" s="6">
        <v>5332</v>
      </c>
      <c r="B244" s="88" t="s">
        <v>217</v>
      </c>
      <c r="C244" s="114">
        <v>0</v>
      </c>
      <c r="D244" s="102" t="str">
        <f t="shared" si="28"/>
        <v/>
      </c>
      <c r="E244" s="88"/>
    </row>
    <row r="245" spans="1:5" x14ac:dyDescent="0.25">
      <c r="A245" s="5">
        <v>5400</v>
      </c>
      <c r="B245" s="101" t="s">
        <v>218</v>
      </c>
      <c r="C245" s="113">
        <v>0</v>
      </c>
      <c r="D245" s="102"/>
      <c r="E245" s="88"/>
    </row>
    <row r="246" spans="1:5" x14ac:dyDescent="0.25">
      <c r="A246" s="5">
        <v>5410</v>
      </c>
      <c r="B246" s="101" t="s">
        <v>219</v>
      </c>
      <c r="C246" s="113">
        <v>0</v>
      </c>
      <c r="D246" s="102" t="str">
        <f t="shared" ref="D246:D248" si="29">IFERROR(C246/$C$246,"")</f>
        <v/>
      </c>
      <c r="E246" s="88"/>
    </row>
    <row r="247" spans="1:5" x14ac:dyDescent="0.25">
      <c r="A247" s="6">
        <v>5411</v>
      </c>
      <c r="B247" s="88" t="s">
        <v>220</v>
      </c>
      <c r="C247" s="114">
        <v>0</v>
      </c>
      <c r="D247" s="102" t="str">
        <f t="shared" si="29"/>
        <v/>
      </c>
      <c r="E247" s="88"/>
    </row>
    <row r="248" spans="1:5" x14ac:dyDescent="0.25">
      <c r="A248" s="6">
        <v>5412</v>
      </c>
      <c r="B248" s="88" t="s">
        <v>221</v>
      </c>
      <c r="C248" s="114">
        <v>0</v>
      </c>
      <c r="D248" s="102" t="str">
        <f t="shared" si="29"/>
        <v/>
      </c>
      <c r="E248" s="88"/>
    </row>
    <row r="249" spans="1:5" x14ac:dyDescent="0.25">
      <c r="A249" s="5">
        <v>5420</v>
      </c>
      <c r="B249" s="101" t="s">
        <v>222</v>
      </c>
      <c r="C249" s="113">
        <v>0</v>
      </c>
      <c r="D249" s="102" t="str">
        <f t="shared" ref="D249:D251" si="30">IFERROR(C249/$C$249,"")</f>
        <v/>
      </c>
      <c r="E249" s="88"/>
    </row>
    <row r="250" spans="1:5" x14ac:dyDescent="0.25">
      <c r="A250" s="6">
        <v>5421</v>
      </c>
      <c r="B250" s="88" t="s">
        <v>223</v>
      </c>
      <c r="C250" s="114">
        <v>0</v>
      </c>
      <c r="D250" s="102" t="str">
        <f t="shared" si="30"/>
        <v/>
      </c>
      <c r="E250" s="88"/>
    </row>
    <row r="251" spans="1:5" x14ac:dyDescent="0.25">
      <c r="A251" s="6">
        <v>5422</v>
      </c>
      <c r="B251" s="88" t="s">
        <v>224</v>
      </c>
      <c r="C251" s="114">
        <v>0</v>
      </c>
      <c r="D251" s="102" t="str">
        <f t="shared" si="30"/>
        <v/>
      </c>
      <c r="E251" s="88"/>
    </row>
    <row r="252" spans="1:5" x14ac:dyDescent="0.25">
      <c r="A252" s="5">
        <v>5430</v>
      </c>
      <c r="B252" s="101" t="s">
        <v>225</v>
      </c>
      <c r="C252" s="113">
        <v>0</v>
      </c>
      <c r="D252" s="102" t="str">
        <f t="shared" ref="D252:D254" si="31">IFERROR(C252/$C$252,"")</f>
        <v/>
      </c>
      <c r="E252" s="88"/>
    </row>
    <row r="253" spans="1:5" x14ac:dyDescent="0.25">
      <c r="A253" s="6">
        <v>5431</v>
      </c>
      <c r="B253" s="88" t="s">
        <v>226</v>
      </c>
      <c r="C253" s="114">
        <v>0</v>
      </c>
      <c r="D253" s="102" t="str">
        <f t="shared" si="31"/>
        <v/>
      </c>
      <c r="E253" s="88"/>
    </row>
    <row r="254" spans="1:5" x14ac:dyDescent="0.25">
      <c r="A254" s="6">
        <v>5432</v>
      </c>
      <c r="B254" s="88" t="s">
        <v>227</v>
      </c>
      <c r="C254" s="114">
        <v>0</v>
      </c>
      <c r="D254" s="102" t="str">
        <f t="shared" si="31"/>
        <v/>
      </c>
      <c r="E254" s="88"/>
    </row>
    <row r="255" spans="1:5" x14ac:dyDescent="0.25">
      <c r="A255" s="5">
        <v>5440</v>
      </c>
      <c r="B255" s="101" t="s">
        <v>228</v>
      </c>
      <c r="C255" s="113">
        <v>0</v>
      </c>
      <c r="D255" s="102" t="str">
        <f t="shared" ref="D255:D256" si="32">IFERROR(C255/$C$255,"")</f>
        <v/>
      </c>
      <c r="E255" s="88"/>
    </row>
    <row r="256" spans="1:5" x14ac:dyDescent="0.25">
      <c r="A256" s="6">
        <v>5441</v>
      </c>
      <c r="B256" s="88" t="s">
        <v>228</v>
      </c>
      <c r="C256" s="114">
        <v>0</v>
      </c>
      <c r="D256" s="102" t="str">
        <f t="shared" si="32"/>
        <v/>
      </c>
      <c r="E256" s="88"/>
    </row>
    <row r="257" spans="1:9" x14ac:dyDescent="0.25">
      <c r="A257" s="5">
        <v>5450</v>
      </c>
      <c r="B257" s="101" t="s">
        <v>229</v>
      </c>
      <c r="C257" s="113">
        <v>0</v>
      </c>
      <c r="D257" s="102" t="str">
        <f t="shared" ref="D257:D259" si="33">IFERROR(C257/$C$257,"")</f>
        <v/>
      </c>
      <c r="E257" s="88"/>
    </row>
    <row r="258" spans="1:9" x14ac:dyDescent="0.25">
      <c r="A258" s="6">
        <v>5451</v>
      </c>
      <c r="B258" s="88" t="s">
        <v>230</v>
      </c>
      <c r="C258" s="114">
        <v>0</v>
      </c>
      <c r="D258" s="102" t="str">
        <f t="shared" si="33"/>
        <v/>
      </c>
      <c r="E258" s="88"/>
    </row>
    <row r="259" spans="1:9" x14ac:dyDescent="0.25">
      <c r="A259" s="6">
        <v>5452</v>
      </c>
      <c r="B259" s="88" t="s">
        <v>231</v>
      </c>
      <c r="C259" s="114">
        <v>0</v>
      </c>
      <c r="D259" s="102" t="str">
        <f t="shared" si="33"/>
        <v/>
      </c>
      <c r="E259" s="88"/>
    </row>
    <row r="260" spans="1:9" x14ac:dyDescent="0.25">
      <c r="A260" s="5">
        <v>5500</v>
      </c>
      <c r="B260" s="101" t="s">
        <v>232</v>
      </c>
      <c r="C260" s="113">
        <f>+C261</f>
        <v>379500.67</v>
      </c>
      <c r="D260" s="102"/>
      <c r="E260" s="88"/>
    </row>
    <row r="261" spans="1:9" x14ac:dyDescent="0.25">
      <c r="A261" s="5">
        <v>5510</v>
      </c>
      <c r="B261" s="101" t="s">
        <v>233</v>
      </c>
      <c r="C261" s="113">
        <v>379500.67</v>
      </c>
      <c r="D261" s="102">
        <f t="shared" ref="D261:D273" si="34">IFERROR(C261/$C$261,"")</f>
        <v>1</v>
      </c>
      <c r="E261" s="88"/>
    </row>
    <row r="262" spans="1:9" x14ac:dyDescent="0.25">
      <c r="A262" s="6">
        <v>5511</v>
      </c>
      <c r="B262" s="88" t="s">
        <v>234</v>
      </c>
      <c r="C262" s="114">
        <v>0</v>
      </c>
      <c r="D262" s="102">
        <f t="shared" si="34"/>
        <v>0</v>
      </c>
      <c r="E262" s="88"/>
    </row>
    <row r="263" spans="1:9" x14ac:dyDescent="0.25">
      <c r="A263" s="6">
        <v>5512</v>
      </c>
      <c r="B263" s="88" t="s">
        <v>235</v>
      </c>
      <c r="C263" s="114">
        <v>0</v>
      </c>
      <c r="D263" s="102">
        <f t="shared" si="34"/>
        <v>0</v>
      </c>
      <c r="E263" s="88"/>
    </row>
    <row r="264" spans="1:9" x14ac:dyDescent="0.25">
      <c r="A264" s="6">
        <v>5513</v>
      </c>
      <c r="B264" s="88" t="s">
        <v>236</v>
      </c>
      <c r="C264" s="114">
        <v>0</v>
      </c>
      <c r="D264" s="102">
        <f t="shared" si="34"/>
        <v>0</v>
      </c>
      <c r="E264" s="88"/>
    </row>
    <row r="265" spans="1:9" x14ac:dyDescent="0.25">
      <c r="A265" s="6">
        <v>5514</v>
      </c>
      <c r="B265" s="88" t="s">
        <v>237</v>
      </c>
      <c r="C265" s="114">
        <v>0</v>
      </c>
      <c r="D265" s="102">
        <f t="shared" si="34"/>
        <v>0</v>
      </c>
      <c r="E265" s="88"/>
    </row>
    <row r="266" spans="1:9" x14ac:dyDescent="0.25">
      <c r="A266" s="6">
        <v>5515</v>
      </c>
      <c r="B266" s="88" t="s">
        <v>238</v>
      </c>
      <c r="C266" s="114">
        <f>+SUM(C267:C271)</f>
        <v>377836.06</v>
      </c>
      <c r="D266" s="102">
        <f t="shared" si="34"/>
        <v>0.99561368363328584</v>
      </c>
      <c r="E266" s="88"/>
    </row>
    <row r="267" spans="1:9" s="109" customFormat="1" x14ac:dyDescent="0.25">
      <c r="A267" s="108" t="s">
        <v>744</v>
      </c>
      <c r="B267" s="109" t="s">
        <v>745</v>
      </c>
      <c r="C267" s="110">
        <v>20071.27</v>
      </c>
      <c r="D267" t="s">
        <v>622</v>
      </c>
      <c r="E267" t="s">
        <v>622</v>
      </c>
      <c r="F267"/>
      <c r="G267"/>
      <c r="H267"/>
      <c r="I267"/>
    </row>
    <row r="268" spans="1:9" s="109" customFormat="1" x14ac:dyDescent="0.25">
      <c r="A268" s="108" t="s">
        <v>746</v>
      </c>
      <c r="B268" s="109" t="s">
        <v>747</v>
      </c>
      <c r="C268" s="110">
        <v>29523.360000000001</v>
      </c>
      <c r="D268" t="s">
        <v>622</v>
      </c>
      <c r="E268" t="s">
        <v>622</v>
      </c>
      <c r="F268"/>
      <c r="G268"/>
      <c r="H268"/>
      <c r="I268"/>
    </row>
    <row r="269" spans="1:9" s="109" customFormat="1" x14ac:dyDescent="0.25">
      <c r="A269" s="108" t="s">
        <v>748</v>
      </c>
      <c r="B269" s="109" t="s">
        <v>749</v>
      </c>
      <c r="C269" s="110">
        <v>318365.43</v>
      </c>
      <c r="D269" t="s">
        <v>622</v>
      </c>
      <c r="E269" t="s">
        <v>622</v>
      </c>
      <c r="F269"/>
      <c r="G269"/>
      <c r="H269"/>
      <c r="I269"/>
    </row>
    <row r="270" spans="1:9" s="109" customFormat="1" x14ac:dyDescent="0.25">
      <c r="A270" s="108" t="s">
        <v>750</v>
      </c>
      <c r="B270" s="109" t="s">
        <v>751</v>
      </c>
      <c r="C270" s="110">
        <v>8750.01</v>
      </c>
      <c r="D270" t="s">
        <v>622</v>
      </c>
      <c r="E270" t="s">
        <v>622</v>
      </c>
      <c r="F270"/>
      <c r="G270"/>
      <c r="H270"/>
      <c r="I270"/>
    </row>
    <row r="271" spans="1:9" s="109" customFormat="1" x14ac:dyDescent="0.25">
      <c r="A271" s="108" t="s">
        <v>752</v>
      </c>
      <c r="B271" s="109" t="s">
        <v>753</v>
      </c>
      <c r="C271" s="110">
        <v>1125.99</v>
      </c>
      <c r="D271" t="s">
        <v>622</v>
      </c>
      <c r="E271" t="s">
        <v>622</v>
      </c>
      <c r="F271"/>
      <c r="G271"/>
      <c r="H271"/>
      <c r="I271"/>
    </row>
    <row r="272" spans="1:9" x14ac:dyDescent="0.25">
      <c r="A272" s="6">
        <v>5516</v>
      </c>
      <c r="B272" s="88" t="s">
        <v>239</v>
      </c>
      <c r="C272" s="114">
        <v>0</v>
      </c>
      <c r="D272" s="102">
        <f t="shared" si="34"/>
        <v>0</v>
      </c>
      <c r="E272" s="88"/>
    </row>
    <row r="273" spans="1:5" x14ac:dyDescent="0.25">
      <c r="A273" s="6">
        <v>5517</v>
      </c>
      <c r="B273" s="88" t="s">
        <v>240</v>
      </c>
      <c r="C273" s="114">
        <f>+C274</f>
        <v>1664.61</v>
      </c>
      <c r="D273" s="102">
        <f t="shared" si="34"/>
        <v>4.386316366714188E-3</v>
      </c>
      <c r="E273" s="88"/>
    </row>
    <row r="274" spans="1:5" x14ac:dyDescent="0.25">
      <c r="A274" s="6" t="s">
        <v>754</v>
      </c>
      <c r="B274" s="88" t="s">
        <v>755</v>
      </c>
      <c r="C274" s="114">
        <v>1664.61</v>
      </c>
      <c r="D274" s="102" t="s">
        <v>622</v>
      </c>
      <c r="E274" s="88" t="s">
        <v>622</v>
      </c>
    </row>
    <row r="275" spans="1:5" x14ac:dyDescent="0.25">
      <c r="A275" s="5">
        <v>5520</v>
      </c>
      <c r="B275" s="101" t="s">
        <v>242</v>
      </c>
      <c r="C275" s="113">
        <v>0</v>
      </c>
      <c r="D275" s="102" t="str">
        <f t="shared" ref="D275:D277" si="35">IFERROR(C275/$C$275,"")</f>
        <v/>
      </c>
      <c r="E275" s="88"/>
    </row>
    <row r="276" spans="1:5" x14ac:dyDescent="0.25">
      <c r="A276" s="6">
        <v>5521</v>
      </c>
      <c r="B276" s="88" t="s">
        <v>243</v>
      </c>
      <c r="C276" s="114">
        <v>0</v>
      </c>
      <c r="D276" s="102" t="str">
        <f t="shared" si="35"/>
        <v/>
      </c>
      <c r="E276" s="88"/>
    </row>
    <row r="277" spans="1:5" x14ac:dyDescent="0.25">
      <c r="A277" s="6">
        <v>5522</v>
      </c>
      <c r="B277" s="88" t="s">
        <v>244</v>
      </c>
      <c r="C277" s="114">
        <v>0</v>
      </c>
      <c r="D277" s="102" t="str">
        <f t="shared" si="35"/>
        <v/>
      </c>
      <c r="E277" s="88"/>
    </row>
    <row r="278" spans="1:5" x14ac:dyDescent="0.25">
      <c r="A278" s="5">
        <v>5530</v>
      </c>
      <c r="B278" s="101" t="s">
        <v>245</v>
      </c>
      <c r="C278" s="113">
        <v>0</v>
      </c>
      <c r="D278" s="102" t="str">
        <f t="shared" ref="D278:D283" si="36">IFERROR(C278/$C$278,"")</f>
        <v/>
      </c>
      <c r="E278" s="88"/>
    </row>
    <row r="279" spans="1:5" x14ac:dyDescent="0.25">
      <c r="A279" s="6">
        <v>5531</v>
      </c>
      <c r="B279" s="88" t="s">
        <v>246</v>
      </c>
      <c r="C279" s="114">
        <v>0</v>
      </c>
      <c r="D279" s="102" t="str">
        <f t="shared" si="36"/>
        <v/>
      </c>
      <c r="E279" s="88"/>
    </row>
    <row r="280" spans="1:5" x14ac:dyDescent="0.25">
      <c r="A280" s="6">
        <v>5532</v>
      </c>
      <c r="B280" s="88" t="s">
        <v>247</v>
      </c>
      <c r="C280" s="114">
        <v>0</v>
      </c>
      <c r="D280" s="102" t="str">
        <f t="shared" si="36"/>
        <v/>
      </c>
      <c r="E280" s="88"/>
    </row>
    <row r="281" spans="1:5" x14ac:dyDescent="0.25">
      <c r="A281" s="6">
        <v>5533</v>
      </c>
      <c r="B281" s="88" t="s">
        <v>248</v>
      </c>
      <c r="C281" s="114">
        <v>0</v>
      </c>
      <c r="D281" s="102" t="str">
        <f t="shared" si="36"/>
        <v/>
      </c>
      <c r="E281" s="88"/>
    </row>
    <row r="282" spans="1:5" x14ac:dyDescent="0.25">
      <c r="A282" s="6">
        <v>5534</v>
      </c>
      <c r="B282" s="88" t="s">
        <v>249</v>
      </c>
      <c r="C282" s="114">
        <v>0</v>
      </c>
      <c r="D282" s="102" t="str">
        <f t="shared" si="36"/>
        <v/>
      </c>
      <c r="E282" s="88"/>
    </row>
    <row r="283" spans="1:5" x14ac:dyDescent="0.25">
      <c r="A283" s="6">
        <v>5535</v>
      </c>
      <c r="B283" s="88" t="s">
        <v>250</v>
      </c>
      <c r="C283" s="114">
        <v>0</v>
      </c>
      <c r="D283" s="102" t="str">
        <f t="shared" si="36"/>
        <v/>
      </c>
      <c r="E283" s="88"/>
    </row>
    <row r="284" spans="1:5" x14ac:dyDescent="0.25">
      <c r="A284" s="5">
        <v>5590</v>
      </c>
      <c r="B284" s="101" t="s">
        <v>251</v>
      </c>
      <c r="C284" s="113">
        <v>0</v>
      </c>
      <c r="D284" s="102" t="str">
        <f t="shared" ref="D284:D293" si="37">IFERROR(C284/$C$284,"")</f>
        <v/>
      </c>
      <c r="E284" s="88"/>
    </row>
    <row r="285" spans="1:5" x14ac:dyDescent="0.25">
      <c r="A285" s="6">
        <v>5591</v>
      </c>
      <c r="B285" s="88" t="s">
        <v>252</v>
      </c>
      <c r="C285" s="114">
        <v>0</v>
      </c>
      <c r="D285" s="102" t="str">
        <f t="shared" si="37"/>
        <v/>
      </c>
      <c r="E285" s="88"/>
    </row>
    <row r="286" spans="1:5" x14ac:dyDescent="0.25">
      <c r="A286" s="6">
        <v>5592</v>
      </c>
      <c r="B286" s="88" t="s">
        <v>253</v>
      </c>
      <c r="C286" s="114">
        <v>0</v>
      </c>
      <c r="D286" s="102" t="str">
        <f t="shared" si="37"/>
        <v/>
      </c>
      <c r="E286" s="88"/>
    </row>
    <row r="287" spans="1:5" x14ac:dyDescent="0.25">
      <c r="A287" s="6">
        <v>5593</v>
      </c>
      <c r="B287" s="88" t="s">
        <v>254</v>
      </c>
      <c r="C287" s="114">
        <v>0</v>
      </c>
      <c r="D287" s="102" t="str">
        <f t="shared" si="37"/>
        <v/>
      </c>
      <c r="E287" s="88"/>
    </row>
    <row r="288" spans="1:5" x14ac:dyDescent="0.25">
      <c r="A288" s="6">
        <v>5594</v>
      </c>
      <c r="B288" s="88" t="s">
        <v>255</v>
      </c>
      <c r="C288" s="114">
        <v>0</v>
      </c>
      <c r="D288" s="102" t="str">
        <f t="shared" si="37"/>
        <v/>
      </c>
      <c r="E288" s="88"/>
    </row>
    <row r="289" spans="1:5" x14ac:dyDescent="0.25">
      <c r="A289" s="6">
        <v>5595</v>
      </c>
      <c r="B289" s="88" t="s">
        <v>256</v>
      </c>
      <c r="C289" s="114">
        <v>0</v>
      </c>
      <c r="D289" s="102" t="str">
        <f t="shared" si="37"/>
        <v/>
      </c>
      <c r="E289" s="88"/>
    </row>
    <row r="290" spans="1:5" x14ac:dyDescent="0.25">
      <c r="A290" s="6">
        <v>5596</v>
      </c>
      <c r="B290" s="88" t="s">
        <v>148</v>
      </c>
      <c r="C290" s="114">
        <v>0</v>
      </c>
      <c r="D290" s="102" t="str">
        <f t="shared" si="37"/>
        <v/>
      </c>
      <c r="E290" s="88"/>
    </row>
    <row r="291" spans="1:5" x14ac:dyDescent="0.25">
      <c r="A291" s="6">
        <v>5597</v>
      </c>
      <c r="B291" s="88" t="s">
        <v>257</v>
      </c>
      <c r="C291" s="114">
        <v>0</v>
      </c>
      <c r="D291" s="102" t="str">
        <f t="shared" si="37"/>
        <v/>
      </c>
      <c r="E291" s="88"/>
    </row>
    <row r="292" spans="1:5" x14ac:dyDescent="0.25">
      <c r="A292" s="6">
        <v>5598</v>
      </c>
      <c r="B292" s="88" t="s">
        <v>258</v>
      </c>
      <c r="C292" s="114">
        <v>0</v>
      </c>
      <c r="D292" s="102" t="str">
        <f t="shared" si="37"/>
        <v/>
      </c>
      <c r="E292" s="88"/>
    </row>
    <row r="293" spans="1:5" x14ac:dyDescent="0.25">
      <c r="A293" s="6">
        <v>5599</v>
      </c>
      <c r="B293" s="88" t="s">
        <v>259</v>
      </c>
      <c r="C293" s="114">
        <v>0</v>
      </c>
      <c r="D293" s="102" t="str">
        <f t="shared" si="37"/>
        <v/>
      </c>
      <c r="E293" s="88"/>
    </row>
    <row r="294" spans="1:5" x14ac:dyDescent="0.25">
      <c r="A294" s="5">
        <v>5600</v>
      </c>
      <c r="B294" s="101" t="s">
        <v>260</v>
      </c>
      <c r="C294" s="113">
        <v>0</v>
      </c>
      <c r="D294" s="102"/>
      <c r="E294" s="88"/>
    </row>
    <row r="295" spans="1:5" x14ac:dyDescent="0.25">
      <c r="A295" s="5">
        <v>5610</v>
      </c>
      <c r="B295" s="101" t="s">
        <v>261</v>
      </c>
      <c r="C295" s="113">
        <v>0</v>
      </c>
      <c r="D295" s="102" t="str">
        <f t="shared" ref="D295:D296" si="38">IFERROR(C295/$C$295,"")</f>
        <v/>
      </c>
      <c r="E295" s="88"/>
    </row>
    <row r="296" spans="1:5" x14ac:dyDescent="0.25">
      <c r="A296" s="6">
        <v>5611</v>
      </c>
      <c r="B296" s="88" t="s">
        <v>262</v>
      </c>
      <c r="C296" s="114">
        <v>0</v>
      </c>
      <c r="D296" s="102" t="str">
        <f t="shared" si="38"/>
        <v/>
      </c>
      <c r="E296" s="88"/>
    </row>
    <row r="297" spans="1:5" x14ac:dyDescent="0.25">
      <c r="A297" s="83"/>
      <c r="B297" s="83"/>
      <c r="C297" s="111"/>
      <c r="D297" s="99"/>
      <c r="E297" s="83"/>
    </row>
    <row r="298" spans="1:5" x14ac:dyDescent="0.25">
      <c r="A298" s="94" t="s">
        <v>65</v>
      </c>
      <c r="C298" s="111"/>
      <c r="D298" s="99"/>
      <c r="E298" s="83"/>
    </row>
    <row r="300" spans="1:5" x14ac:dyDescent="0.25">
      <c r="B300" s="123"/>
      <c r="C300"/>
      <c r="D300" s="125"/>
      <c r="E300" s="125"/>
    </row>
    <row r="301" spans="1:5" x14ac:dyDescent="0.25">
      <c r="B301" s="123"/>
      <c r="C301"/>
      <c r="D301" s="125"/>
      <c r="E301" s="125"/>
    </row>
    <row r="302" spans="1:5" x14ac:dyDescent="0.25">
      <c r="B302"/>
      <c r="C302"/>
      <c r="D302"/>
      <c r="E302"/>
    </row>
    <row r="303" spans="1:5" ht="22.5" x14ac:dyDescent="0.2">
      <c r="B303" s="123" t="s">
        <v>924</v>
      </c>
      <c r="C303" s="144" t="s">
        <v>925</v>
      </c>
      <c r="D303" s="144"/>
      <c r="E303" s="144"/>
    </row>
  </sheetData>
  <autoFilter ref="A107:C296" xr:uid="{00000000-0009-0000-0000-000002000000}"/>
  <mergeCells count="8">
    <mergeCell ref="C303:E303"/>
    <mergeCell ref="A7:E7"/>
    <mergeCell ref="A106:E106"/>
    <mergeCell ref="A1:C1"/>
    <mergeCell ref="A2:C2"/>
    <mergeCell ref="A3:C3"/>
    <mergeCell ref="A4:C4"/>
    <mergeCell ref="A5:E5"/>
  </mergeCells>
  <printOptions horizontalCentered="1"/>
  <pageMargins left="0.23622047244094491" right="0.23622047244094491" top="0.74803149606299213" bottom="0.74803149606299213" header="0.31496062992125984" footer="0.31496062992125984"/>
  <pageSetup scale="73" fitToHeight="5" orientation="portrait" r:id="rId1"/>
  <ignoredErrors>
    <ignoredError sqref="C51 C125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504"/>
  <sheetViews>
    <sheetView tabSelected="1" topLeftCell="A475" workbookViewId="0">
      <selection activeCell="I493" sqref="I493"/>
    </sheetView>
  </sheetViews>
  <sheetFormatPr baseColWidth="10" defaultColWidth="14.42578125" defaultRowHeight="15" x14ac:dyDescent="0.25"/>
  <cols>
    <col min="1" max="1" width="18.28515625" style="82" customWidth="1"/>
    <col min="2" max="2" width="64.5703125" style="82" customWidth="1"/>
    <col min="3" max="3" width="16.42578125" style="82" customWidth="1"/>
    <col min="4" max="4" width="19.140625" style="82" customWidth="1"/>
    <col min="5" max="5" width="24.5703125" style="82" customWidth="1"/>
    <col min="6" max="6" width="22.85546875" style="82" customWidth="1"/>
    <col min="7" max="8" width="16.85546875" style="82" customWidth="1"/>
    <col min="9" max="9" width="13.85546875" style="82" customWidth="1"/>
    <col min="10" max="10" width="23.85546875" style="82" customWidth="1"/>
    <col min="11" max="26" width="9.140625" style="82" customWidth="1"/>
    <col min="27" max="16384" width="14.42578125" style="82"/>
  </cols>
  <sheetData>
    <row r="1" spans="1:12" x14ac:dyDescent="0.25">
      <c r="A1" s="153" t="str">
        <f>'Notas a los Edos Financieros'!A1</f>
        <v>INSTITUTO CULTURAL DE LEON</v>
      </c>
      <c r="B1" s="158"/>
      <c r="C1" s="158"/>
      <c r="D1" s="158"/>
      <c r="E1" s="158"/>
      <c r="F1" s="158"/>
      <c r="G1" s="43" t="s">
        <v>0</v>
      </c>
      <c r="H1" s="62">
        <f>'Notas a los Edos Financieros'!D1</f>
        <v>2026</v>
      </c>
    </row>
    <row r="2" spans="1:12" x14ac:dyDescent="0.25">
      <c r="A2" s="153" t="s">
        <v>263</v>
      </c>
      <c r="B2" s="158"/>
      <c r="C2" s="158"/>
      <c r="D2" s="158"/>
      <c r="E2" s="158"/>
      <c r="F2" s="158"/>
      <c r="G2" s="43" t="s">
        <v>2</v>
      </c>
      <c r="H2" s="62" t="s">
        <v>1546</v>
      </c>
    </row>
    <row r="3" spans="1:12" x14ac:dyDescent="0.25">
      <c r="A3" s="153" t="str">
        <f>'Notas a los Edos Financieros'!A3</f>
        <v>Del 01 de Enero al 31 de Marzo de 2026</v>
      </c>
      <c r="B3" s="158"/>
      <c r="C3" s="158"/>
      <c r="D3" s="158"/>
      <c r="E3" s="158"/>
      <c r="F3" s="158"/>
      <c r="G3" s="43" t="s">
        <v>3</v>
      </c>
      <c r="H3" s="62">
        <v>1</v>
      </c>
    </row>
    <row r="4" spans="1:12" x14ac:dyDescent="0.25">
      <c r="A4" s="157" t="s">
        <v>4</v>
      </c>
      <c r="B4" s="158"/>
      <c r="C4" s="158"/>
      <c r="D4" s="158"/>
      <c r="E4" s="158"/>
      <c r="F4" s="158"/>
      <c r="G4" s="43"/>
      <c r="H4" s="44"/>
    </row>
    <row r="5" spans="1:12" x14ac:dyDescent="0.25">
      <c r="A5" s="159" t="s">
        <v>67</v>
      </c>
      <c r="B5" s="159"/>
      <c r="C5" s="159"/>
      <c r="D5" s="159"/>
      <c r="E5" s="159"/>
      <c r="F5" s="159"/>
      <c r="G5" s="159"/>
      <c r="H5" s="159"/>
    </row>
    <row r="6" spans="1:12" x14ac:dyDescent="0.25">
      <c r="A6" s="83"/>
      <c r="B6" s="83"/>
      <c r="C6" s="83"/>
      <c r="D6" s="83"/>
      <c r="E6" s="83"/>
      <c r="F6" s="83"/>
      <c r="G6" s="83"/>
      <c r="H6" s="83"/>
    </row>
    <row r="7" spans="1:12" x14ac:dyDescent="0.25">
      <c r="A7" s="156" t="s">
        <v>264</v>
      </c>
      <c r="B7" s="156"/>
      <c r="C7" s="156"/>
      <c r="D7" s="156"/>
      <c r="E7" s="156"/>
      <c r="F7" s="156"/>
      <c r="G7" s="156"/>
      <c r="H7" s="156"/>
    </row>
    <row r="8" spans="1:12" s="84" customFormat="1" x14ac:dyDescent="0.25">
      <c r="A8" s="56" t="s">
        <v>69</v>
      </c>
      <c r="B8" s="56" t="s">
        <v>70</v>
      </c>
      <c r="C8" s="56" t="s">
        <v>71</v>
      </c>
      <c r="D8" s="56" t="s">
        <v>265</v>
      </c>
      <c r="E8" s="56"/>
      <c r="F8" s="56"/>
      <c r="G8" s="56"/>
      <c r="H8" s="56"/>
    </row>
    <row r="9" spans="1:12" x14ac:dyDescent="0.25">
      <c r="A9" s="85">
        <v>1114</v>
      </c>
      <c r="B9" s="83" t="s">
        <v>266</v>
      </c>
      <c r="C9" s="86">
        <v>0</v>
      </c>
      <c r="D9" s="83"/>
      <c r="E9" s="83"/>
      <c r="F9" s="83"/>
      <c r="G9" s="83"/>
      <c r="H9" s="83"/>
    </row>
    <row r="10" spans="1:12" x14ac:dyDescent="0.25">
      <c r="A10" s="85">
        <v>1115</v>
      </c>
      <c r="B10" s="83" t="s">
        <v>267</v>
      </c>
      <c r="C10" s="86">
        <v>0</v>
      </c>
      <c r="D10" s="83"/>
      <c r="E10" s="83"/>
      <c r="F10" s="83"/>
      <c r="G10" s="83"/>
      <c r="H10" s="83"/>
    </row>
    <row r="11" spans="1:12" x14ac:dyDescent="0.25">
      <c r="A11" s="85">
        <v>1121</v>
      </c>
      <c r="B11" s="83" t="s">
        <v>268</v>
      </c>
      <c r="C11" s="86">
        <v>0</v>
      </c>
      <c r="D11" s="83"/>
      <c r="E11" s="83"/>
      <c r="F11" s="83"/>
      <c r="G11" s="83"/>
      <c r="H11" s="83"/>
    </row>
    <row r="12" spans="1:12" x14ac:dyDescent="0.25">
      <c r="A12" s="83"/>
      <c r="B12" s="83"/>
      <c r="C12" s="83"/>
      <c r="D12" s="83"/>
      <c r="E12" s="83"/>
      <c r="F12" s="83"/>
      <c r="G12" s="83"/>
      <c r="H12" s="83"/>
    </row>
    <row r="13" spans="1:12" x14ac:dyDescent="0.25">
      <c r="A13" s="156" t="s">
        <v>269</v>
      </c>
      <c r="B13" s="156"/>
      <c r="C13" s="156"/>
      <c r="D13" s="156"/>
      <c r="E13" s="156"/>
      <c r="F13" s="156"/>
      <c r="G13" s="156"/>
      <c r="H13" s="156"/>
    </row>
    <row r="14" spans="1:12" s="84" customFormat="1" x14ac:dyDescent="0.25">
      <c r="A14" s="56" t="s">
        <v>69</v>
      </c>
      <c r="B14" s="56" t="s">
        <v>70</v>
      </c>
      <c r="C14" s="56" t="s">
        <v>71</v>
      </c>
      <c r="D14" s="56">
        <f>H1-1</f>
        <v>2025</v>
      </c>
      <c r="E14" s="56">
        <f t="shared" ref="E14:G14" si="0">D14-1</f>
        <v>2024</v>
      </c>
      <c r="F14" s="56">
        <f t="shared" si="0"/>
        <v>2023</v>
      </c>
      <c r="G14" s="56">
        <f t="shared" si="0"/>
        <v>2022</v>
      </c>
      <c r="H14" s="56" t="s">
        <v>270</v>
      </c>
    </row>
    <row r="15" spans="1:12" x14ac:dyDescent="0.25">
      <c r="A15" s="85">
        <v>1122</v>
      </c>
      <c r="B15" s="83" t="s">
        <v>271</v>
      </c>
      <c r="C15" s="93">
        <f>+SUM(C16:C27)</f>
        <v>6234377.7899999991</v>
      </c>
      <c r="D15" s="93">
        <f>+SUM(D16:D27)</f>
        <v>146723.79</v>
      </c>
      <c r="E15" s="93">
        <f>+SUM(E16:E27)</f>
        <v>58860.03</v>
      </c>
      <c r="F15" s="93">
        <f>+SUM(F16:F27)</f>
        <v>72959.070000000007</v>
      </c>
      <c r="G15" s="93">
        <f>+SUM(G16:G27)</f>
        <v>109480.07</v>
      </c>
      <c r="H15" s="94"/>
    </row>
    <row r="16" spans="1:12" customFormat="1" ht="15" customHeight="1" x14ac:dyDescent="0.25">
      <c r="A16" s="3" t="s">
        <v>926</v>
      </c>
      <c r="B16" s="2" t="s">
        <v>927</v>
      </c>
      <c r="C16" s="4">
        <v>10028.6</v>
      </c>
      <c r="D16" s="4">
        <v>10028.6</v>
      </c>
      <c r="E16" s="128">
        <v>10028.6</v>
      </c>
      <c r="F16" s="128">
        <v>10028.6</v>
      </c>
      <c r="G16" s="128">
        <v>10028.6</v>
      </c>
      <c r="H16" s="129" t="s">
        <v>928</v>
      </c>
      <c r="L16" s="130"/>
    </row>
    <row r="17" spans="1:12" customFormat="1" ht="15" customHeight="1" x14ac:dyDescent="0.25">
      <c r="A17" s="3" t="s">
        <v>929</v>
      </c>
      <c r="B17" s="2" t="s">
        <v>930</v>
      </c>
      <c r="C17" s="4">
        <v>7192</v>
      </c>
      <c r="D17" s="4">
        <v>7192</v>
      </c>
      <c r="E17" s="128">
        <v>7192</v>
      </c>
      <c r="F17" s="128">
        <v>7192</v>
      </c>
      <c r="G17" s="128">
        <v>7192</v>
      </c>
      <c r="H17" s="129" t="s">
        <v>928</v>
      </c>
      <c r="L17" s="130"/>
    </row>
    <row r="18" spans="1:12" customFormat="1" ht="15" customHeight="1" x14ac:dyDescent="0.25">
      <c r="A18" s="3" t="s">
        <v>931</v>
      </c>
      <c r="B18" s="2" t="s">
        <v>932</v>
      </c>
      <c r="C18" s="4">
        <v>6181831.0599999996</v>
      </c>
      <c r="D18" s="4">
        <v>5989.06</v>
      </c>
      <c r="E18" s="128">
        <v>6313.3</v>
      </c>
      <c r="F18" s="128">
        <v>6313.3</v>
      </c>
      <c r="G18" s="128">
        <v>6313.3</v>
      </c>
      <c r="H18" s="129"/>
      <c r="L18" s="130"/>
    </row>
    <row r="19" spans="1:12" customFormat="1" ht="15" customHeight="1" x14ac:dyDescent="0.25">
      <c r="A19" s="3" t="s">
        <v>933</v>
      </c>
      <c r="B19" s="2" t="s">
        <v>934</v>
      </c>
      <c r="C19" s="4">
        <v>5800.96</v>
      </c>
      <c r="D19" s="4">
        <v>5800.96</v>
      </c>
      <c r="E19" s="128">
        <v>5800.96</v>
      </c>
      <c r="F19" s="128">
        <v>15196</v>
      </c>
      <c r="G19" s="128">
        <v>5800</v>
      </c>
      <c r="H19" s="129" t="s">
        <v>928</v>
      </c>
      <c r="L19" s="130"/>
    </row>
    <row r="20" spans="1:12" customFormat="1" ht="15" customHeight="1" x14ac:dyDescent="0.25">
      <c r="A20" s="3" t="s">
        <v>935</v>
      </c>
      <c r="B20" s="2" t="s">
        <v>936</v>
      </c>
      <c r="C20" s="4">
        <v>12188.16</v>
      </c>
      <c r="D20" s="4">
        <v>12188.16</v>
      </c>
      <c r="E20" s="128">
        <v>12188.16</v>
      </c>
      <c r="F20" s="128">
        <v>12188.16</v>
      </c>
      <c r="G20" s="128">
        <v>12188.16</v>
      </c>
      <c r="H20" s="129" t="s">
        <v>928</v>
      </c>
      <c r="L20" s="130"/>
    </row>
    <row r="21" spans="1:12" customFormat="1" ht="15" customHeight="1" x14ac:dyDescent="0.25">
      <c r="A21" s="3" t="s">
        <v>937</v>
      </c>
      <c r="B21" s="2" t="s">
        <v>938</v>
      </c>
      <c r="C21" s="4">
        <v>0</v>
      </c>
      <c r="D21" s="4">
        <v>0</v>
      </c>
      <c r="E21" s="128">
        <v>0</v>
      </c>
      <c r="F21" s="128">
        <v>4704</v>
      </c>
      <c r="G21" s="128">
        <v>0</v>
      </c>
      <c r="H21" s="129" t="s">
        <v>928</v>
      </c>
      <c r="L21" s="130"/>
    </row>
    <row r="22" spans="1:12" customFormat="1" ht="15" customHeight="1" x14ac:dyDescent="0.25">
      <c r="A22" s="3" t="s">
        <v>939</v>
      </c>
      <c r="B22" s="2" t="s">
        <v>940</v>
      </c>
      <c r="C22" s="4">
        <v>0</v>
      </c>
      <c r="D22" s="4">
        <v>0</v>
      </c>
      <c r="E22" s="128">
        <v>0</v>
      </c>
      <c r="F22" s="128">
        <v>0</v>
      </c>
      <c r="G22" s="128">
        <v>0</v>
      </c>
      <c r="H22" s="129"/>
      <c r="L22" s="130"/>
    </row>
    <row r="23" spans="1:12" customFormat="1" ht="15" customHeight="1" x14ac:dyDescent="0.25">
      <c r="A23" s="3" t="s">
        <v>941</v>
      </c>
      <c r="B23" s="2" t="s">
        <v>942</v>
      </c>
      <c r="C23" s="4">
        <v>1179.01</v>
      </c>
      <c r="D23" s="4">
        <v>1179.01</v>
      </c>
      <c r="E23" s="128">
        <v>1179.01</v>
      </c>
      <c r="F23" s="128">
        <v>1179.01</v>
      </c>
      <c r="G23" s="128">
        <v>51800.01</v>
      </c>
      <c r="H23" s="129" t="s">
        <v>928</v>
      </c>
      <c r="L23" s="130"/>
    </row>
    <row r="24" spans="1:12" customFormat="1" ht="15" customHeight="1" x14ac:dyDescent="0.25">
      <c r="A24" s="3" t="s">
        <v>943</v>
      </c>
      <c r="B24" s="2" t="s">
        <v>944</v>
      </c>
      <c r="C24" s="4">
        <v>0</v>
      </c>
      <c r="D24" s="4">
        <v>88188</v>
      </c>
      <c r="E24" s="128">
        <v>0</v>
      </c>
      <c r="F24" s="128">
        <v>0</v>
      </c>
      <c r="G24" s="128">
        <v>0</v>
      </c>
      <c r="H24" s="129"/>
      <c r="L24" s="130"/>
    </row>
    <row r="25" spans="1:12" customFormat="1" ht="15" customHeight="1" x14ac:dyDescent="0.25">
      <c r="A25" s="3" t="s">
        <v>945</v>
      </c>
      <c r="B25" s="2" t="s">
        <v>946</v>
      </c>
      <c r="C25" s="4">
        <v>0</v>
      </c>
      <c r="D25" s="4">
        <v>0</v>
      </c>
      <c r="E25" s="128">
        <v>0</v>
      </c>
      <c r="F25" s="128">
        <v>0</v>
      </c>
      <c r="G25" s="128">
        <v>0</v>
      </c>
      <c r="H25" s="129"/>
      <c r="L25" s="130"/>
    </row>
    <row r="26" spans="1:12" customFormat="1" ht="15" customHeight="1" x14ac:dyDescent="0.25">
      <c r="A26" s="3" t="s">
        <v>947</v>
      </c>
      <c r="B26" s="2" t="s">
        <v>948</v>
      </c>
      <c r="C26" s="4">
        <v>8700</v>
      </c>
      <c r="D26" s="4">
        <v>8700</v>
      </c>
      <c r="E26" s="128">
        <v>8700</v>
      </c>
      <c r="F26" s="128">
        <v>8700</v>
      </c>
      <c r="G26" s="128">
        <v>8700</v>
      </c>
      <c r="H26" s="129" t="s">
        <v>928</v>
      </c>
      <c r="L26" s="130"/>
    </row>
    <row r="27" spans="1:12" customFormat="1" ht="15" customHeight="1" x14ac:dyDescent="0.25">
      <c r="A27" s="3" t="s">
        <v>949</v>
      </c>
      <c r="B27" s="2" t="s">
        <v>950</v>
      </c>
      <c r="C27" s="4">
        <v>7458</v>
      </c>
      <c r="D27" s="4">
        <v>7458</v>
      </c>
      <c r="E27" s="128">
        <v>7458</v>
      </c>
      <c r="F27" s="128">
        <v>7458</v>
      </c>
      <c r="G27" s="128">
        <v>7458</v>
      </c>
      <c r="H27" s="129" t="s">
        <v>928</v>
      </c>
      <c r="L27" s="130"/>
    </row>
    <row r="28" spans="1:12" x14ac:dyDescent="0.25">
      <c r="A28" s="85">
        <v>1124</v>
      </c>
      <c r="B28" s="83" t="s">
        <v>272</v>
      </c>
      <c r="C28" s="122">
        <f>+C29+C30</f>
        <v>1413268.4000000001</v>
      </c>
      <c r="D28" s="122">
        <f t="shared" ref="D28:G28" si="1">+D29+D30</f>
        <v>1413268.4000000001</v>
      </c>
      <c r="E28" s="122">
        <f t="shared" si="1"/>
        <v>2042737.69</v>
      </c>
      <c r="F28" s="122">
        <f t="shared" si="1"/>
        <v>3233718.07</v>
      </c>
      <c r="G28" s="122">
        <f t="shared" si="1"/>
        <v>3858107.78</v>
      </c>
      <c r="H28" s="83"/>
    </row>
    <row r="29" spans="1:12" s="109" customFormat="1" ht="11.25" x14ac:dyDescent="0.2">
      <c r="A29" s="108" t="s">
        <v>951</v>
      </c>
      <c r="B29" s="109" t="s">
        <v>952</v>
      </c>
      <c r="C29" s="110">
        <v>1336523.6000000001</v>
      </c>
      <c r="D29" s="110">
        <v>1336523.6000000001</v>
      </c>
      <c r="E29" s="110">
        <v>1965965.75</v>
      </c>
      <c r="F29" s="110">
        <v>3136704.75</v>
      </c>
      <c r="G29" s="110">
        <v>3797811.48</v>
      </c>
      <c r="H29" s="131"/>
      <c r="I29" s="131"/>
    </row>
    <row r="30" spans="1:12" s="109" customFormat="1" ht="11.25" x14ac:dyDescent="0.2">
      <c r="A30" s="108" t="s">
        <v>953</v>
      </c>
      <c r="B30" s="109" t="s">
        <v>954</v>
      </c>
      <c r="C30" s="110">
        <v>76744.800000000003</v>
      </c>
      <c r="D30" s="110">
        <v>76744.800000000003</v>
      </c>
      <c r="E30" s="110">
        <v>76771.94</v>
      </c>
      <c r="F30" s="110">
        <v>97013.32</v>
      </c>
      <c r="G30" s="110">
        <v>60296.3</v>
      </c>
      <c r="H30" s="131"/>
      <c r="I30" s="131"/>
    </row>
    <row r="32" spans="1:12" x14ac:dyDescent="0.25">
      <c r="A32" s="156" t="s">
        <v>273</v>
      </c>
      <c r="B32" s="156"/>
      <c r="C32" s="156"/>
      <c r="D32" s="156"/>
      <c r="E32" s="156"/>
      <c r="F32" s="156"/>
      <c r="G32" s="156"/>
      <c r="H32" s="156"/>
    </row>
    <row r="33" spans="1:10" s="84" customFormat="1" x14ac:dyDescent="0.25">
      <c r="A33" s="56" t="s">
        <v>69</v>
      </c>
      <c r="B33" s="56" t="s">
        <v>70</v>
      </c>
      <c r="C33" s="56" t="s">
        <v>71</v>
      </c>
      <c r="D33" s="56" t="s">
        <v>274</v>
      </c>
      <c r="E33" s="56" t="s">
        <v>275</v>
      </c>
      <c r="F33" s="56" t="s">
        <v>276</v>
      </c>
      <c r="G33" s="56" t="s">
        <v>277</v>
      </c>
      <c r="H33" s="56" t="s">
        <v>278</v>
      </c>
    </row>
    <row r="34" spans="1:10" x14ac:dyDescent="0.25">
      <c r="A34" s="85">
        <v>1123</v>
      </c>
      <c r="B34" s="83" t="s">
        <v>279</v>
      </c>
      <c r="C34" s="86">
        <f>+SUM(C35:C91)</f>
        <v>676465.82000000018</v>
      </c>
      <c r="D34" s="86">
        <f>+SUM(D35:D91)</f>
        <v>16.75</v>
      </c>
      <c r="E34" s="86">
        <f>+SUM(E35:E91)</f>
        <v>28</v>
      </c>
      <c r="F34" s="86">
        <f>+SUM(F35:F91)</f>
        <v>0</v>
      </c>
      <c r="G34" s="86">
        <f>+SUM(G35:G91)</f>
        <v>676421.07000000018</v>
      </c>
      <c r="H34" s="83"/>
      <c r="J34" s="138"/>
    </row>
    <row r="35" spans="1:10" s="109" customFormat="1" ht="45" x14ac:dyDescent="0.25">
      <c r="A35" s="108" t="s">
        <v>955</v>
      </c>
      <c r="B35" s="109" t="s">
        <v>956</v>
      </c>
      <c r="C35" s="110">
        <v>610265.59999999998</v>
      </c>
      <c r="D35" s="110">
        <v>0</v>
      </c>
      <c r="E35" s="110">
        <v>0</v>
      </c>
      <c r="F35" s="110">
        <v>0</v>
      </c>
      <c r="G35" s="110">
        <f>+C35</f>
        <v>610265.59999999998</v>
      </c>
      <c r="H35" s="132" t="s">
        <v>1069</v>
      </c>
      <c r="I35" t="s">
        <v>622</v>
      </c>
    </row>
    <row r="36" spans="1:10" s="109" customFormat="1" x14ac:dyDescent="0.25">
      <c r="A36" s="108" t="s">
        <v>957</v>
      </c>
      <c r="B36" s="109" t="s">
        <v>958</v>
      </c>
      <c r="C36" s="110">
        <v>1419</v>
      </c>
      <c r="D36" s="110">
        <v>0</v>
      </c>
      <c r="E36" s="110">
        <v>0</v>
      </c>
      <c r="F36" s="110">
        <v>0</v>
      </c>
      <c r="G36" s="110">
        <f t="shared" ref="G36:G91" si="2">+C36</f>
        <v>1419</v>
      </c>
      <c r="H36" s="2" t="s">
        <v>1070</v>
      </c>
      <c r="I36" t="s">
        <v>622</v>
      </c>
    </row>
    <row r="37" spans="1:10" s="109" customFormat="1" x14ac:dyDescent="0.25">
      <c r="A37" s="108" t="s">
        <v>959</v>
      </c>
      <c r="B37" s="109" t="s">
        <v>960</v>
      </c>
      <c r="C37" s="110">
        <v>2100</v>
      </c>
      <c r="D37" s="110">
        <v>0</v>
      </c>
      <c r="E37" s="110">
        <v>0</v>
      </c>
      <c r="F37" s="110">
        <v>0</v>
      </c>
      <c r="G37" s="110">
        <f t="shared" si="2"/>
        <v>2100</v>
      </c>
      <c r="H37" s="2" t="s">
        <v>1070</v>
      </c>
      <c r="I37" t="s">
        <v>622</v>
      </c>
    </row>
    <row r="38" spans="1:10" s="109" customFormat="1" x14ac:dyDescent="0.25">
      <c r="A38" s="108" t="s">
        <v>961</v>
      </c>
      <c r="B38" s="109" t="s">
        <v>962</v>
      </c>
      <c r="C38" s="110">
        <v>34.369999999999997</v>
      </c>
      <c r="D38" s="110">
        <v>0</v>
      </c>
      <c r="E38" s="110">
        <v>0</v>
      </c>
      <c r="F38" s="110">
        <v>0</v>
      </c>
      <c r="G38" s="110">
        <f t="shared" si="2"/>
        <v>34.369999999999997</v>
      </c>
      <c r="H38" s="2" t="s">
        <v>1070</v>
      </c>
      <c r="I38" t="s">
        <v>622</v>
      </c>
    </row>
    <row r="39" spans="1:10" s="109" customFormat="1" x14ac:dyDescent="0.25">
      <c r="A39" s="108" t="s">
        <v>963</v>
      </c>
      <c r="B39" s="109" t="s">
        <v>964</v>
      </c>
      <c r="C39" s="110">
        <v>16.75</v>
      </c>
      <c r="D39" s="110">
        <f>+C39</f>
        <v>16.75</v>
      </c>
      <c r="E39" s="110">
        <v>0</v>
      </c>
      <c r="F39" s="110">
        <v>0</v>
      </c>
      <c r="G39" s="110">
        <v>0</v>
      </c>
      <c r="H39" s="2" t="s">
        <v>1070</v>
      </c>
      <c r="I39" t="s">
        <v>622</v>
      </c>
    </row>
    <row r="40" spans="1:10" s="109" customFormat="1" x14ac:dyDescent="0.25">
      <c r="A40" s="108" t="s">
        <v>965</v>
      </c>
      <c r="B40" s="109" t="s">
        <v>966</v>
      </c>
      <c r="C40" s="110">
        <v>46.11</v>
      </c>
      <c r="D40" s="110">
        <v>0</v>
      </c>
      <c r="E40" s="110">
        <v>0</v>
      </c>
      <c r="F40" s="110">
        <v>0</v>
      </c>
      <c r="G40" s="110">
        <f t="shared" si="2"/>
        <v>46.11</v>
      </c>
      <c r="H40" s="2" t="s">
        <v>1070</v>
      </c>
      <c r="I40" t="s">
        <v>622</v>
      </c>
    </row>
    <row r="41" spans="1:10" s="109" customFormat="1" x14ac:dyDescent="0.25">
      <c r="A41" s="108" t="s">
        <v>967</v>
      </c>
      <c r="B41" s="109" t="s">
        <v>968</v>
      </c>
      <c r="C41" s="110">
        <v>4179.8900000000003</v>
      </c>
      <c r="D41" s="110">
        <v>0</v>
      </c>
      <c r="E41" s="110">
        <v>0</v>
      </c>
      <c r="F41" s="110">
        <v>0</v>
      </c>
      <c r="G41" s="110">
        <f t="shared" si="2"/>
        <v>4179.8900000000003</v>
      </c>
      <c r="H41" s="2" t="s">
        <v>1070</v>
      </c>
      <c r="I41" t="s">
        <v>622</v>
      </c>
    </row>
    <row r="42" spans="1:10" s="109" customFormat="1" x14ac:dyDescent="0.25">
      <c r="A42" s="108" t="s">
        <v>969</v>
      </c>
      <c r="B42" s="109" t="s">
        <v>970</v>
      </c>
      <c r="C42" s="110">
        <v>5800</v>
      </c>
      <c r="D42" s="110">
        <v>0</v>
      </c>
      <c r="E42" s="110">
        <v>0</v>
      </c>
      <c r="F42" s="110">
        <v>0</v>
      </c>
      <c r="G42" s="110">
        <f t="shared" si="2"/>
        <v>5800</v>
      </c>
      <c r="H42" s="2" t="s">
        <v>1070</v>
      </c>
      <c r="I42" t="s">
        <v>622</v>
      </c>
    </row>
    <row r="43" spans="1:10" s="109" customFormat="1" x14ac:dyDescent="0.25">
      <c r="A43" s="108" t="s">
        <v>971</v>
      </c>
      <c r="B43" s="109" t="s">
        <v>972</v>
      </c>
      <c r="C43" s="110">
        <v>28</v>
      </c>
      <c r="D43" s="110">
        <v>0</v>
      </c>
      <c r="E43" s="110">
        <f>+C43</f>
        <v>28</v>
      </c>
      <c r="F43" s="110">
        <v>0</v>
      </c>
      <c r="G43" s="110">
        <v>0</v>
      </c>
      <c r="H43" s="2" t="s">
        <v>1070</v>
      </c>
      <c r="I43" t="s">
        <v>622</v>
      </c>
    </row>
    <row r="44" spans="1:10" s="109" customFormat="1" ht="22.5" x14ac:dyDescent="0.25">
      <c r="A44" s="108" t="s">
        <v>973</v>
      </c>
      <c r="B44" s="109" t="s">
        <v>974</v>
      </c>
      <c r="C44" s="110">
        <v>2500</v>
      </c>
      <c r="D44" s="110">
        <v>0</v>
      </c>
      <c r="E44" s="110">
        <v>0</v>
      </c>
      <c r="F44" s="110">
        <v>0</v>
      </c>
      <c r="G44" s="110">
        <f t="shared" si="2"/>
        <v>2500</v>
      </c>
      <c r="H44" s="133" t="s">
        <v>1071</v>
      </c>
      <c r="I44" t="s">
        <v>622</v>
      </c>
    </row>
    <row r="45" spans="1:10" s="109" customFormat="1" ht="22.5" x14ac:dyDescent="0.25">
      <c r="A45" s="108" t="s">
        <v>975</v>
      </c>
      <c r="B45" s="109" t="s">
        <v>976</v>
      </c>
      <c r="C45" s="110">
        <v>1228.1500000000001</v>
      </c>
      <c r="D45" s="110">
        <v>0</v>
      </c>
      <c r="E45" s="110">
        <v>0</v>
      </c>
      <c r="F45" s="110">
        <v>0</v>
      </c>
      <c r="G45" s="110">
        <f t="shared" si="2"/>
        <v>1228.1500000000001</v>
      </c>
      <c r="H45" s="133" t="s">
        <v>1071</v>
      </c>
      <c r="I45" t="s">
        <v>622</v>
      </c>
    </row>
    <row r="46" spans="1:10" s="109" customFormat="1" ht="22.5" x14ac:dyDescent="0.25">
      <c r="A46" s="108" t="s">
        <v>977</v>
      </c>
      <c r="B46" s="109" t="s">
        <v>978</v>
      </c>
      <c r="C46" s="110">
        <v>250</v>
      </c>
      <c r="D46" s="110">
        <v>0</v>
      </c>
      <c r="E46" s="110">
        <v>0</v>
      </c>
      <c r="F46" s="110">
        <v>0</v>
      </c>
      <c r="G46" s="110">
        <f t="shared" si="2"/>
        <v>250</v>
      </c>
      <c r="H46" s="133" t="s">
        <v>1071</v>
      </c>
      <c r="I46" t="s">
        <v>622</v>
      </c>
    </row>
    <row r="47" spans="1:10" s="109" customFormat="1" ht="22.5" x14ac:dyDescent="0.25">
      <c r="A47" s="108" t="s">
        <v>979</v>
      </c>
      <c r="B47" s="109" t="s">
        <v>980</v>
      </c>
      <c r="C47" s="110">
        <v>250.01</v>
      </c>
      <c r="D47" s="110">
        <v>0</v>
      </c>
      <c r="E47" s="110">
        <v>0</v>
      </c>
      <c r="F47" s="110">
        <v>0</v>
      </c>
      <c r="G47" s="110">
        <f t="shared" si="2"/>
        <v>250.01</v>
      </c>
      <c r="H47" s="133" t="s">
        <v>1071</v>
      </c>
      <c r="I47" t="s">
        <v>622</v>
      </c>
    </row>
    <row r="48" spans="1:10" s="109" customFormat="1" ht="22.5" x14ac:dyDescent="0.25">
      <c r="A48" s="108" t="s">
        <v>981</v>
      </c>
      <c r="B48" s="109" t="s">
        <v>982</v>
      </c>
      <c r="C48" s="110">
        <v>1049.04</v>
      </c>
      <c r="D48" s="110">
        <v>0</v>
      </c>
      <c r="E48" s="110">
        <v>0</v>
      </c>
      <c r="F48" s="110">
        <v>0</v>
      </c>
      <c r="G48" s="110">
        <f t="shared" si="2"/>
        <v>1049.04</v>
      </c>
      <c r="H48" s="133" t="s">
        <v>1071</v>
      </c>
      <c r="I48" t="s">
        <v>622</v>
      </c>
    </row>
    <row r="49" spans="1:9" s="109" customFormat="1" ht="22.5" x14ac:dyDescent="0.25">
      <c r="A49" s="108" t="s">
        <v>983</v>
      </c>
      <c r="B49" s="109" t="s">
        <v>984</v>
      </c>
      <c r="C49" s="110">
        <v>431.55</v>
      </c>
      <c r="D49" s="110">
        <v>0</v>
      </c>
      <c r="E49" s="110">
        <v>0</v>
      </c>
      <c r="F49" s="110">
        <v>0</v>
      </c>
      <c r="G49" s="110">
        <f t="shared" si="2"/>
        <v>431.55</v>
      </c>
      <c r="H49" s="133" t="s">
        <v>1071</v>
      </c>
      <c r="I49" t="s">
        <v>622</v>
      </c>
    </row>
    <row r="50" spans="1:9" s="109" customFormat="1" ht="22.5" x14ac:dyDescent="0.25">
      <c r="A50" s="108" t="s">
        <v>985</v>
      </c>
      <c r="B50" s="109" t="s">
        <v>986</v>
      </c>
      <c r="C50" s="110">
        <v>1462.13</v>
      </c>
      <c r="D50" s="110">
        <v>0</v>
      </c>
      <c r="E50" s="110">
        <v>0</v>
      </c>
      <c r="F50" s="110">
        <v>0</v>
      </c>
      <c r="G50" s="110">
        <f t="shared" si="2"/>
        <v>1462.13</v>
      </c>
      <c r="H50" s="133" t="s">
        <v>1071</v>
      </c>
      <c r="I50" t="s">
        <v>622</v>
      </c>
    </row>
    <row r="51" spans="1:9" s="109" customFormat="1" ht="22.5" x14ac:dyDescent="0.25">
      <c r="A51" s="108" t="s">
        <v>987</v>
      </c>
      <c r="B51" s="109" t="s">
        <v>988</v>
      </c>
      <c r="C51" s="110">
        <v>439.8</v>
      </c>
      <c r="D51" s="110">
        <v>0</v>
      </c>
      <c r="E51" s="110">
        <v>0</v>
      </c>
      <c r="F51" s="110">
        <v>0</v>
      </c>
      <c r="G51" s="110">
        <f t="shared" si="2"/>
        <v>439.8</v>
      </c>
      <c r="H51" s="133" t="s">
        <v>1071</v>
      </c>
      <c r="I51" t="s">
        <v>622</v>
      </c>
    </row>
    <row r="52" spans="1:9" s="109" customFormat="1" ht="22.5" x14ac:dyDescent="0.25">
      <c r="A52" s="108" t="s">
        <v>989</v>
      </c>
      <c r="B52" s="109" t="s">
        <v>990</v>
      </c>
      <c r="C52" s="110">
        <v>693.45</v>
      </c>
      <c r="D52" s="110">
        <v>0</v>
      </c>
      <c r="E52" s="110">
        <v>0</v>
      </c>
      <c r="F52" s="110">
        <v>0</v>
      </c>
      <c r="G52" s="110">
        <f t="shared" si="2"/>
        <v>693.45</v>
      </c>
      <c r="H52" s="133" t="s">
        <v>1071</v>
      </c>
      <c r="I52" t="s">
        <v>622</v>
      </c>
    </row>
    <row r="53" spans="1:9" s="109" customFormat="1" ht="22.5" x14ac:dyDescent="0.25">
      <c r="A53" s="108" t="s">
        <v>991</v>
      </c>
      <c r="B53" s="109" t="s">
        <v>992</v>
      </c>
      <c r="C53" s="110">
        <v>119.1</v>
      </c>
      <c r="D53" s="110">
        <v>0</v>
      </c>
      <c r="E53" s="110">
        <v>0</v>
      </c>
      <c r="F53" s="110">
        <v>0</v>
      </c>
      <c r="G53" s="110">
        <f t="shared" si="2"/>
        <v>119.1</v>
      </c>
      <c r="H53" s="133" t="s">
        <v>1071</v>
      </c>
      <c r="I53" t="s">
        <v>622</v>
      </c>
    </row>
    <row r="54" spans="1:9" s="109" customFormat="1" ht="22.5" x14ac:dyDescent="0.25">
      <c r="A54" s="108" t="s">
        <v>993</v>
      </c>
      <c r="B54" s="109" t="s">
        <v>994</v>
      </c>
      <c r="C54" s="110">
        <v>179.1</v>
      </c>
      <c r="D54" s="110">
        <v>0</v>
      </c>
      <c r="E54" s="110">
        <v>0</v>
      </c>
      <c r="F54" s="110">
        <v>0</v>
      </c>
      <c r="G54" s="110">
        <f t="shared" si="2"/>
        <v>179.1</v>
      </c>
      <c r="H54" s="133" t="s">
        <v>1071</v>
      </c>
      <c r="I54" t="s">
        <v>622</v>
      </c>
    </row>
    <row r="55" spans="1:9" s="109" customFormat="1" ht="22.5" x14ac:dyDescent="0.25">
      <c r="A55" s="108" t="s">
        <v>995</v>
      </c>
      <c r="B55" s="109" t="s">
        <v>996</v>
      </c>
      <c r="C55" s="110">
        <v>2000</v>
      </c>
      <c r="D55" s="110">
        <v>0</v>
      </c>
      <c r="E55" s="110">
        <v>0</v>
      </c>
      <c r="F55" s="110">
        <v>0</v>
      </c>
      <c r="G55" s="110">
        <f t="shared" si="2"/>
        <v>2000</v>
      </c>
      <c r="H55" s="133" t="s">
        <v>1071</v>
      </c>
      <c r="I55" t="s">
        <v>622</v>
      </c>
    </row>
    <row r="56" spans="1:9" s="109" customFormat="1" ht="22.5" x14ac:dyDescent="0.25">
      <c r="A56" s="108" t="s">
        <v>997</v>
      </c>
      <c r="B56" s="109" t="s">
        <v>998</v>
      </c>
      <c r="C56" s="110">
        <v>215.78</v>
      </c>
      <c r="D56" s="110">
        <v>0</v>
      </c>
      <c r="E56" s="110">
        <v>0</v>
      </c>
      <c r="F56" s="110">
        <v>0</v>
      </c>
      <c r="G56" s="110">
        <f t="shared" si="2"/>
        <v>215.78</v>
      </c>
      <c r="H56" s="133" t="s">
        <v>1071</v>
      </c>
      <c r="I56" t="s">
        <v>622</v>
      </c>
    </row>
    <row r="57" spans="1:9" s="109" customFormat="1" ht="22.5" x14ac:dyDescent="0.25">
      <c r="A57" s="108" t="s">
        <v>999</v>
      </c>
      <c r="B57" s="109" t="s">
        <v>1000</v>
      </c>
      <c r="C57" s="110">
        <v>5000</v>
      </c>
      <c r="D57" s="110">
        <v>0</v>
      </c>
      <c r="E57" s="110">
        <v>0</v>
      </c>
      <c r="F57" s="110">
        <v>0</v>
      </c>
      <c r="G57" s="110">
        <f t="shared" si="2"/>
        <v>5000</v>
      </c>
      <c r="H57" s="133" t="s">
        <v>1071</v>
      </c>
      <c r="I57" t="s">
        <v>622</v>
      </c>
    </row>
    <row r="58" spans="1:9" s="109" customFormat="1" ht="22.5" x14ac:dyDescent="0.25">
      <c r="A58" s="108" t="s">
        <v>1001</v>
      </c>
      <c r="B58" s="109" t="s">
        <v>1002</v>
      </c>
      <c r="C58" s="110">
        <v>2389.04</v>
      </c>
      <c r="D58" s="110">
        <v>0</v>
      </c>
      <c r="E58" s="110">
        <v>0</v>
      </c>
      <c r="F58" s="110">
        <v>0</v>
      </c>
      <c r="G58" s="110">
        <f t="shared" si="2"/>
        <v>2389.04</v>
      </c>
      <c r="H58" s="133" t="s">
        <v>1071</v>
      </c>
      <c r="I58" t="s">
        <v>622</v>
      </c>
    </row>
    <row r="59" spans="1:9" s="109" customFormat="1" ht="22.5" x14ac:dyDescent="0.25">
      <c r="A59" s="108" t="s">
        <v>1003</v>
      </c>
      <c r="B59" s="109" t="s">
        <v>1004</v>
      </c>
      <c r="C59" s="110">
        <v>1815.5</v>
      </c>
      <c r="D59" s="110">
        <v>0</v>
      </c>
      <c r="E59" s="110">
        <v>0</v>
      </c>
      <c r="F59" s="110">
        <v>0</v>
      </c>
      <c r="G59" s="110">
        <f t="shared" si="2"/>
        <v>1815.5</v>
      </c>
      <c r="H59" s="133" t="s">
        <v>1071</v>
      </c>
      <c r="I59" t="s">
        <v>622</v>
      </c>
    </row>
    <row r="60" spans="1:9" s="109" customFormat="1" ht="22.5" x14ac:dyDescent="0.25">
      <c r="A60" s="108" t="s">
        <v>1005</v>
      </c>
      <c r="B60" s="109" t="s">
        <v>1006</v>
      </c>
      <c r="C60" s="110">
        <v>1402.08</v>
      </c>
      <c r="D60" s="110">
        <v>0</v>
      </c>
      <c r="E60" s="110">
        <v>0</v>
      </c>
      <c r="F60" s="110">
        <v>0</v>
      </c>
      <c r="G60" s="110">
        <f t="shared" si="2"/>
        <v>1402.08</v>
      </c>
      <c r="H60" s="133" t="s">
        <v>1071</v>
      </c>
      <c r="I60" t="s">
        <v>622</v>
      </c>
    </row>
    <row r="61" spans="1:9" s="109" customFormat="1" ht="22.5" x14ac:dyDescent="0.25">
      <c r="A61" s="108" t="s">
        <v>1007</v>
      </c>
      <c r="B61" s="109" t="s">
        <v>1008</v>
      </c>
      <c r="C61" s="110">
        <v>2961.59</v>
      </c>
      <c r="D61" s="110">
        <v>0</v>
      </c>
      <c r="E61" s="110">
        <v>0</v>
      </c>
      <c r="F61" s="110">
        <v>0</v>
      </c>
      <c r="G61" s="110">
        <f t="shared" si="2"/>
        <v>2961.59</v>
      </c>
      <c r="H61" s="133" t="s">
        <v>1071</v>
      </c>
      <c r="I61" t="s">
        <v>622</v>
      </c>
    </row>
    <row r="62" spans="1:9" s="109" customFormat="1" ht="22.5" x14ac:dyDescent="0.25">
      <c r="A62" s="108" t="s">
        <v>1009</v>
      </c>
      <c r="B62" s="109" t="s">
        <v>1010</v>
      </c>
      <c r="C62" s="110">
        <v>367.75</v>
      </c>
      <c r="D62" s="110">
        <v>0</v>
      </c>
      <c r="E62" s="110">
        <v>0</v>
      </c>
      <c r="F62" s="110">
        <v>0</v>
      </c>
      <c r="G62" s="110">
        <f t="shared" si="2"/>
        <v>367.75</v>
      </c>
      <c r="H62" s="133" t="s">
        <v>1071</v>
      </c>
      <c r="I62" t="s">
        <v>622</v>
      </c>
    </row>
    <row r="63" spans="1:9" s="109" customFormat="1" ht="22.5" x14ac:dyDescent="0.25">
      <c r="A63" s="108" t="s">
        <v>1011</v>
      </c>
      <c r="B63" s="109" t="s">
        <v>1012</v>
      </c>
      <c r="C63" s="110">
        <v>546.04999999999995</v>
      </c>
      <c r="D63" s="110">
        <v>0</v>
      </c>
      <c r="E63" s="110">
        <v>0</v>
      </c>
      <c r="F63" s="110">
        <v>0</v>
      </c>
      <c r="G63" s="110">
        <f t="shared" si="2"/>
        <v>546.04999999999995</v>
      </c>
      <c r="H63" s="133" t="s">
        <v>1071</v>
      </c>
      <c r="I63" t="s">
        <v>622</v>
      </c>
    </row>
    <row r="64" spans="1:9" s="109" customFormat="1" ht="22.5" x14ac:dyDescent="0.25">
      <c r="A64" s="108" t="s">
        <v>1013</v>
      </c>
      <c r="B64" s="109" t="s">
        <v>1014</v>
      </c>
      <c r="C64" s="110">
        <v>3015.53</v>
      </c>
      <c r="D64" s="110">
        <v>0</v>
      </c>
      <c r="E64" s="110">
        <v>0</v>
      </c>
      <c r="F64" s="110">
        <v>0</v>
      </c>
      <c r="G64" s="110">
        <f t="shared" si="2"/>
        <v>3015.53</v>
      </c>
      <c r="H64" s="133" t="s">
        <v>1071</v>
      </c>
      <c r="I64" t="s">
        <v>622</v>
      </c>
    </row>
    <row r="65" spans="1:9" s="109" customFormat="1" ht="22.5" x14ac:dyDescent="0.25">
      <c r="A65" s="108" t="s">
        <v>1015</v>
      </c>
      <c r="B65" s="109" t="s">
        <v>1016</v>
      </c>
      <c r="C65" s="110">
        <v>1894.63</v>
      </c>
      <c r="D65" s="110">
        <v>0</v>
      </c>
      <c r="E65" s="110">
        <v>0</v>
      </c>
      <c r="F65" s="110">
        <v>0</v>
      </c>
      <c r="G65" s="110">
        <f t="shared" si="2"/>
        <v>1894.63</v>
      </c>
      <c r="H65" s="133" t="s">
        <v>1071</v>
      </c>
      <c r="I65" t="s">
        <v>622</v>
      </c>
    </row>
    <row r="66" spans="1:9" s="109" customFormat="1" ht="22.5" x14ac:dyDescent="0.25">
      <c r="A66" s="108" t="s">
        <v>1017</v>
      </c>
      <c r="B66" s="109" t="s">
        <v>1018</v>
      </c>
      <c r="C66" s="110">
        <v>871.29</v>
      </c>
      <c r="D66" s="110">
        <v>0</v>
      </c>
      <c r="E66" s="110">
        <v>0</v>
      </c>
      <c r="F66" s="110">
        <v>0</v>
      </c>
      <c r="G66" s="110">
        <f t="shared" si="2"/>
        <v>871.29</v>
      </c>
      <c r="H66" s="133" t="s">
        <v>1071</v>
      </c>
      <c r="I66" t="s">
        <v>622</v>
      </c>
    </row>
    <row r="67" spans="1:9" s="109" customFormat="1" ht="22.5" x14ac:dyDescent="0.25">
      <c r="A67" s="108" t="s">
        <v>1019</v>
      </c>
      <c r="B67" s="109" t="s">
        <v>1020</v>
      </c>
      <c r="C67" s="110">
        <v>515.61</v>
      </c>
      <c r="D67" s="110">
        <v>0</v>
      </c>
      <c r="E67" s="110">
        <v>0</v>
      </c>
      <c r="F67" s="110">
        <v>0</v>
      </c>
      <c r="G67" s="110">
        <f t="shared" si="2"/>
        <v>515.61</v>
      </c>
      <c r="H67" s="133" t="s">
        <v>1071</v>
      </c>
      <c r="I67" t="s">
        <v>622</v>
      </c>
    </row>
    <row r="68" spans="1:9" s="109" customFormat="1" ht="22.5" x14ac:dyDescent="0.25">
      <c r="A68" s="108" t="s">
        <v>1021</v>
      </c>
      <c r="B68" s="109" t="s">
        <v>1022</v>
      </c>
      <c r="C68" s="110">
        <v>85.58</v>
      </c>
      <c r="D68" s="110">
        <v>0</v>
      </c>
      <c r="E68" s="110">
        <v>0</v>
      </c>
      <c r="F68" s="110">
        <v>0</v>
      </c>
      <c r="G68" s="110">
        <f t="shared" si="2"/>
        <v>85.58</v>
      </c>
      <c r="H68" s="133" t="s">
        <v>1071</v>
      </c>
      <c r="I68" t="s">
        <v>622</v>
      </c>
    </row>
    <row r="69" spans="1:9" s="109" customFormat="1" ht="22.5" x14ac:dyDescent="0.25">
      <c r="A69" s="108" t="s">
        <v>1023</v>
      </c>
      <c r="B69" s="109" t="s">
        <v>1024</v>
      </c>
      <c r="C69" s="110">
        <v>947.6</v>
      </c>
      <c r="D69" s="110">
        <v>0</v>
      </c>
      <c r="E69" s="110">
        <v>0</v>
      </c>
      <c r="F69" s="110">
        <v>0</v>
      </c>
      <c r="G69" s="110">
        <f t="shared" si="2"/>
        <v>947.6</v>
      </c>
      <c r="H69" s="133" t="s">
        <v>1071</v>
      </c>
      <c r="I69" t="s">
        <v>622</v>
      </c>
    </row>
    <row r="70" spans="1:9" s="109" customFormat="1" ht="22.5" x14ac:dyDescent="0.25">
      <c r="A70" s="108" t="s">
        <v>1025</v>
      </c>
      <c r="B70" s="109" t="s">
        <v>1026</v>
      </c>
      <c r="C70" s="110">
        <v>2000</v>
      </c>
      <c r="D70" s="110">
        <v>0</v>
      </c>
      <c r="E70" s="110">
        <v>0</v>
      </c>
      <c r="F70" s="110">
        <v>0</v>
      </c>
      <c r="G70" s="110">
        <f t="shared" si="2"/>
        <v>2000</v>
      </c>
      <c r="H70" s="133" t="s">
        <v>1071</v>
      </c>
      <c r="I70" t="s">
        <v>622</v>
      </c>
    </row>
    <row r="71" spans="1:9" s="109" customFormat="1" ht="22.5" x14ac:dyDescent="0.25">
      <c r="A71" s="108" t="s">
        <v>1027</v>
      </c>
      <c r="B71" s="109" t="s">
        <v>1028</v>
      </c>
      <c r="C71" s="110">
        <v>431.55</v>
      </c>
      <c r="D71" s="110">
        <v>0</v>
      </c>
      <c r="E71" s="110">
        <v>0</v>
      </c>
      <c r="F71" s="110">
        <v>0</v>
      </c>
      <c r="G71" s="110">
        <f t="shared" si="2"/>
        <v>431.55</v>
      </c>
      <c r="H71" s="133" t="s">
        <v>1071</v>
      </c>
      <c r="I71" t="s">
        <v>622</v>
      </c>
    </row>
    <row r="72" spans="1:9" s="109" customFormat="1" ht="22.5" x14ac:dyDescent="0.25">
      <c r="A72" s="108" t="s">
        <v>1029</v>
      </c>
      <c r="B72" s="109" t="s">
        <v>1030</v>
      </c>
      <c r="C72" s="110">
        <v>845.91</v>
      </c>
      <c r="D72" s="110">
        <v>0</v>
      </c>
      <c r="E72" s="110">
        <v>0</v>
      </c>
      <c r="F72" s="110">
        <v>0</v>
      </c>
      <c r="G72" s="110">
        <f t="shared" si="2"/>
        <v>845.91</v>
      </c>
      <c r="H72" s="133" t="s">
        <v>1071</v>
      </c>
      <c r="I72" t="s">
        <v>622</v>
      </c>
    </row>
    <row r="73" spans="1:9" s="109" customFormat="1" ht="22.5" x14ac:dyDescent="0.25">
      <c r="A73" s="108" t="s">
        <v>1031</v>
      </c>
      <c r="B73" s="109" t="s">
        <v>1032</v>
      </c>
      <c r="C73" s="110">
        <v>550.37</v>
      </c>
      <c r="D73" s="110">
        <v>0</v>
      </c>
      <c r="E73" s="110">
        <v>0</v>
      </c>
      <c r="F73" s="110">
        <v>0</v>
      </c>
      <c r="G73" s="110">
        <f t="shared" si="2"/>
        <v>550.37</v>
      </c>
      <c r="H73" s="133" t="s">
        <v>1071</v>
      </c>
      <c r="I73" t="s">
        <v>622</v>
      </c>
    </row>
    <row r="74" spans="1:9" s="109" customFormat="1" ht="22.5" x14ac:dyDescent="0.25">
      <c r="A74" s="108" t="s">
        <v>1033</v>
      </c>
      <c r="B74" s="109" t="s">
        <v>1034</v>
      </c>
      <c r="C74" s="110">
        <v>215.78</v>
      </c>
      <c r="D74" s="110">
        <v>0</v>
      </c>
      <c r="E74" s="110">
        <v>0</v>
      </c>
      <c r="F74" s="110">
        <v>0</v>
      </c>
      <c r="G74" s="110">
        <f t="shared" si="2"/>
        <v>215.78</v>
      </c>
      <c r="H74" s="133" t="s">
        <v>1071</v>
      </c>
      <c r="I74" t="s">
        <v>622</v>
      </c>
    </row>
    <row r="75" spans="1:9" s="109" customFormat="1" ht="22.5" x14ac:dyDescent="0.25">
      <c r="A75" s="108" t="s">
        <v>1035</v>
      </c>
      <c r="B75" s="109" t="s">
        <v>1036</v>
      </c>
      <c r="C75" s="110">
        <v>215.78</v>
      </c>
      <c r="D75" s="110">
        <v>0</v>
      </c>
      <c r="E75" s="110">
        <v>0</v>
      </c>
      <c r="F75" s="110">
        <v>0</v>
      </c>
      <c r="G75" s="110">
        <f t="shared" si="2"/>
        <v>215.78</v>
      </c>
      <c r="H75" s="133" t="s">
        <v>1071</v>
      </c>
      <c r="I75" t="s">
        <v>622</v>
      </c>
    </row>
    <row r="76" spans="1:9" s="109" customFormat="1" ht="22.5" x14ac:dyDescent="0.25">
      <c r="A76" s="108" t="s">
        <v>1037</v>
      </c>
      <c r="B76" s="109" t="s">
        <v>1038</v>
      </c>
      <c r="C76" s="110">
        <v>600</v>
      </c>
      <c r="D76" s="110">
        <v>0</v>
      </c>
      <c r="E76" s="110">
        <v>0</v>
      </c>
      <c r="F76" s="110">
        <v>0</v>
      </c>
      <c r="G76" s="110">
        <f t="shared" si="2"/>
        <v>600</v>
      </c>
      <c r="H76" s="133" t="s">
        <v>1071</v>
      </c>
      <c r="I76" t="s">
        <v>622</v>
      </c>
    </row>
    <row r="77" spans="1:9" s="109" customFormat="1" ht="22.5" x14ac:dyDescent="0.25">
      <c r="A77" s="108" t="s">
        <v>1039</v>
      </c>
      <c r="B77" s="109" t="s">
        <v>1040</v>
      </c>
      <c r="C77" s="110">
        <v>600</v>
      </c>
      <c r="D77" s="110">
        <v>0</v>
      </c>
      <c r="E77" s="110">
        <v>0</v>
      </c>
      <c r="F77" s="110">
        <v>0</v>
      </c>
      <c r="G77" s="110">
        <f t="shared" si="2"/>
        <v>600</v>
      </c>
      <c r="H77" s="133" t="s">
        <v>1071</v>
      </c>
      <c r="I77" t="s">
        <v>622</v>
      </c>
    </row>
    <row r="78" spans="1:9" s="109" customFormat="1" ht="22.5" x14ac:dyDescent="0.25">
      <c r="A78" s="108" t="s">
        <v>1041</v>
      </c>
      <c r="B78" s="109" t="s">
        <v>1042</v>
      </c>
      <c r="C78" s="110">
        <v>600</v>
      </c>
      <c r="D78" s="110">
        <v>0</v>
      </c>
      <c r="E78" s="110">
        <v>0</v>
      </c>
      <c r="F78" s="110">
        <v>0</v>
      </c>
      <c r="G78" s="110">
        <f t="shared" si="2"/>
        <v>600</v>
      </c>
      <c r="H78" s="133" t="s">
        <v>1071</v>
      </c>
      <c r="I78" t="s">
        <v>622</v>
      </c>
    </row>
    <row r="79" spans="1:9" s="109" customFormat="1" ht="22.5" x14ac:dyDescent="0.25">
      <c r="A79" s="108" t="s">
        <v>1043</v>
      </c>
      <c r="B79" s="109" t="s">
        <v>1044</v>
      </c>
      <c r="C79" s="110">
        <v>23</v>
      </c>
      <c r="D79" s="110">
        <v>0</v>
      </c>
      <c r="E79" s="110">
        <v>0</v>
      </c>
      <c r="F79" s="110">
        <v>0</v>
      </c>
      <c r="G79" s="110">
        <f t="shared" si="2"/>
        <v>23</v>
      </c>
      <c r="H79" s="133" t="s">
        <v>1071</v>
      </c>
      <c r="I79" t="s">
        <v>622</v>
      </c>
    </row>
    <row r="80" spans="1:9" s="109" customFormat="1" ht="22.5" x14ac:dyDescent="0.25">
      <c r="A80" s="108" t="s">
        <v>1045</v>
      </c>
      <c r="B80" s="109" t="s">
        <v>1046</v>
      </c>
      <c r="C80" s="110">
        <v>600</v>
      </c>
      <c r="D80" s="110">
        <v>0</v>
      </c>
      <c r="E80" s="110">
        <v>0</v>
      </c>
      <c r="F80" s="110">
        <v>0</v>
      </c>
      <c r="G80" s="110">
        <f t="shared" si="2"/>
        <v>600</v>
      </c>
      <c r="H80" s="133" t="s">
        <v>1071</v>
      </c>
      <c r="I80" t="s">
        <v>622</v>
      </c>
    </row>
    <row r="81" spans="1:9" s="109" customFormat="1" ht="22.5" x14ac:dyDescent="0.25">
      <c r="A81" s="108" t="s">
        <v>1047</v>
      </c>
      <c r="B81" s="109" t="s">
        <v>1048</v>
      </c>
      <c r="C81" s="110">
        <v>90</v>
      </c>
      <c r="D81" s="110">
        <v>0</v>
      </c>
      <c r="E81" s="110">
        <v>0</v>
      </c>
      <c r="F81" s="110">
        <v>0</v>
      </c>
      <c r="G81" s="110">
        <f t="shared" si="2"/>
        <v>90</v>
      </c>
      <c r="H81" s="133" t="s">
        <v>1071</v>
      </c>
      <c r="I81" t="s">
        <v>622</v>
      </c>
    </row>
    <row r="82" spans="1:9" s="109" customFormat="1" ht="22.5" x14ac:dyDescent="0.25">
      <c r="A82" s="108" t="s">
        <v>1049</v>
      </c>
      <c r="B82" s="109" t="s">
        <v>1050</v>
      </c>
      <c r="C82" s="110">
        <v>77.06</v>
      </c>
      <c r="D82" s="110">
        <v>0</v>
      </c>
      <c r="E82" s="110">
        <v>0</v>
      </c>
      <c r="F82" s="110">
        <v>0</v>
      </c>
      <c r="G82" s="110">
        <f t="shared" si="2"/>
        <v>77.06</v>
      </c>
      <c r="H82" s="133" t="s">
        <v>1071</v>
      </c>
      <c r="I82" t="s">
        <v>622</v>
      </c>
    </row>
    <row r="83" spans="1:9" s="109" customFormat="1" ht="22.5" x14ac:dyDescent="0.25">
      <c r="A83" s="108" t="s">
        <v>1051</v>
      </c>
      <c r="B83" s="109" t="s">
        <v>1052</v>
      </c>
      <c r="C83" s="110">
        <v>55.6</v>
      </c>
      <c r="D83" s="110">
        <v>0</v>
      </c>
      <c r="E83" s="110">
        <v>0</v>
      </c>
      <c r="F83" s="110">
        <v>0</v>
      </c>
      <c r="G83" s="110">
        <f t="shared" si="2"/>
        <v>55.6</v>
      </c>
      <c r="H83" s="133" t="s">
        <v>1071</v>
      </c>
      <c r="I83" t="s">
        <v>622</v>
      </c>
    </row>
    <row r="84" spans="1:9" s="109" customFormat="1" ht="22.5" x14ac:dyDescent="0.25">
      <c r="A84" s="108" t="s">
        <v>1053</v>
      </c>
      <c r="B84" s="109" t="s">
        <v>1054</v>
      </c>
      <c r="C84" s="110">
        <v>63.2</v>
      </c>
      <c r="D84" s="110">
        <v>0</v>
      </c>
      <c r="E84" s="110">
        <v>0</v>
      </c>
      <c r="F84" s="110">
        <v>0</v>
      </c>
      <c r="G84" s="110">
        <f t="shared" si="2"/>
        <v>63.2</v>
      </c>
      <c r="H84" s="133" t="s">
        <v>1071</v>
      </c>
      <c r="I84" t="s">
        <v>622</v>
      </c>
    </row>
    <row r="85" spans="1:9" s="109" customFormat="1" ht="22.5" x14ac:dyDescent="0.25">
      <c r="A85" s="108" t="s">
        <v>1055</v>
      </c>
      <c r="B85" s="109" t="s">
        <v>1056</v>
      </c>
      <c r="C85" s="110">
        <v>3945.78</v>
      </c>
      <c r="D85" s="110">
        <v>0</v>
      </c>
      <c r="E85" s="110">
        <v>0</v>
      </c>
      <c r="F85" s="110">
        <v>0</v>
      </c>
      <c r="G85" s="110">
        <f t="shared" si="2"/>
        <v>3945.78</v>
      </c>
      <c r="H85" s="133" t="s">
        <v>1071</v>
      </c>
      <c r="I85" t="s">
        <v>622</v>
      </c>
    </row>
    <row r="86" spans="1:9" s="109" customFormat="1" ht="22.5" x14ac:dyDescent="0.25">
      <c r="A86" s="108" t="s">
        <v>1057</v>
      </c>
      <c r="B86" s="109" t="s">
        <v>1058</v>
      </c>
      <c r="C86" s="110">
        <v>807.34</v>
      </c>
      <c r="D86" s="110">
        <v>0</v>
      </c>
      <c r="E86" s="110">
        <v>0</v>
      </c>
      <c r="F86" s="110">
        <v>0</v>
      </c>
      <c r="G86" s="110">
        <f t="shared" si="2"/>
        <v>807.34</v>
      </c>
      <c r="H86" s="133" t="s">
        <v>1071</v>
      </c>
      <c r="I86" t="s">
        <v>622</v>
      </c>
    </row>
    <row r="87" spans="1:9" s="109" customFormat="1" ht="22.5" x14ac:dyDescent="0.25">
      <c r="A87" s="108" t="s">
        <v>1059</v>
      </c>
      <c r="B87" s="109" t="s">
        <v>1060</v>
      </c>
      <c r="C87" s="110">
        <v>200</v>
      </c>
      <c r="D87" s="110">
        <v>0</v>
      </c>
      <c r="E87" s="110">
        <v>0</v>
      </c>
      <c r="F87" s="110">
        <v>0</v>
      </c>
      <c r="G87" s="110">
        <f t="shared" si="2"/>
        <v>200</v>
      </c>
      <c r="H87" s="133" t="s">
        <v>1071</v>
      </c>
      <c r="I87" t="s">
        <v>622</v>
      </c>
    </row>
    <row r="88" spans="1:9" s="109" customFormat="1" ht="22.5" x14ac:dyDescent="0.25">
      <c r="A88" s="108" t="s">
        <v>1061</v>
      </c>
      <c r="B88" s="109" t="s">
        <v>1062</v>
      </c>
      <c r="C88" s="110">
        <v>953.72</v>
      </c>
      <c r="D88" s="110">
        <v>0</v>
      </c>
      <c r="E88" s="110">
        <v>0</v>
      </c>
      <c r="F88" s="110">
        <v>0</v>
      </c>
      <c r="G88" s="110">
        <f t="shared" si="2"/>
        <v>953.72</v>
      </c>
      <c r="H88" s="133" t="s">
        <v>1071</v>
      </c>
      <c r="I88" t="s">
        <v>622</v>
      </c>
    </row>
    <row r="89" spans="1:9" s="109" customFormat="1" ht="22.5" x14ac:dyDescent="0.25">
      <c r="A89" s="108" t="s">
        <v>1063</v>
      </c>
      <c r="B89" s="109" t="s">
        <v>1064</v>
      </c>
      <c r="C89" s="110">
        <v>988.66</v>
      </c>
      <c r="D89" s="110">
        <v>0</v>
      </c>
      <c r="E89" s="110">
        <v>0</v>
      </c>
      <c r="F89" s="110">
        <v>0</v>
      </c>
      <c r="G89" s="110">
        <f t="shared" si="2"/>
        <v>988.66</v>
      </c>
      <c r="H89" s="133" t="s">
        <v>1071</v>
      </c>
      <c r="I89" t="s">
        <v>622</v>
      </c>
    </row>
    <row r="90" spans="1:9" s="109" customFormat="1" ht="22.5" x14ac:dyDescent="0.25">
      <c r="A90" s="108" t="s">
        <v>1065</v>
      </c>
      <c r="B90" s="109" t="s">
        <v>1066</v>
      </c>
      <c r="C90" s="110">
        <v>1216.29</v>
      </c>
      <c r="D90" s="110">
        <v>0</v>
      </c>
      <c r="E90" s="110">
        <v>0</v>
      </c>
      <c r="F90" s="110">
        <v>0</v>
      </c>
      <c r="G90" s="110">
        <f t="shared" si="2"/>
        <v>1216.29</v>
      </c>
      <c r="H90" s="133" t="s">
        <v>1071</v>
      </c>
      <c r="I90" t="s">
        <v>622</v>
      </c>
    </row>
    <row r="91" spans="1:9" s="109" customFormat="1" ht="22.5" x14ac:dyDescent="0.25">
      <c r="A91" s="108" t="s">
        <v>1067</v>
      </c>
      <c r="B91" s="109" t="s">
        <v>1068</v>
      </c>
      <c r="C91" s="110">
        <v>4865.7</v>
      </c>
      <c r="D91" s="110">
        <v>0</v>
      </c>
      <c r="E91" s="110">
        <v>0</v>
      </c>
      <c r="F91" s="110">
        <v>0</v>
      </c>
      <c r="G91" s="110">
        <f t="shared" si="2"/>
        <v>4865.7</v>
      </c>
      <c r="H91" s="133" t="s">
        <v>1071</v>
      </c>
      <c r="I91" t="s">
        <v>622</v>
      </c>
    </row>
    <row r="92" spans="1:9" x14ac:dyDescent="0.25">
      <c r="A92" s="85">
        <v>1125</v>
      </c>
      <c r="B92" s="83" t="s">
        <v>280</v>
      </c>
      <c r="C92" s="120">
        <v>0</v>
      </c>
      <c r="D92" s="120">
        <v>0</v>
      </c>
      <c r="E92" s="120">
        <v>0</v>
      </c>
      <c r="F92" s="120">
        <v>0</v>
      </c>
      <c r="G92" s="120">
        <v>0</v>
      </c>
      <c r="H92" s="83"/>
    </row>
    <row r="93" spans="1:9" x14ac:dyDescent="0.25">
      <c r="A93" s="6">
        <v>1126</v>
      </c>
      <c r="B93" s="88" t="s">
        <v>281</v>
      </c>
      <c r="C93" s="120">
        <v>0</v>
      </c>
      <c r="D93" s="120">
        <v>0</v>
      </c>
      <c r="E93" s="120">
        <v>0</v>
      </c>
      <c r="F93" s="120">
        <v>0</v>
      </c>
      <c r="G93" s="120">
        <v>0</v>
      </c>
      <c r="H93" s="83"/>
    </row>
    <row r="94" spans="1:9" x14ac:dyDescent="0.25">
      <c r="A94" s="6">
        <v>1129</v>
      </c>
      <c r="B94" s="88" t="s">
        <v>282</v>
      </c>
      <c r="C94" s="120">
        <v>0</v>
      </c>
      <c r="D94" s="120">
        <v>0</v>
      </c>
      <c r="E94" s="120">
        <v>0</v>
      </c>
      <c r="F94" s="120">
        <v>0</v>
      </c>
      <c r="G94" s="120">
        <v>0</v>
      </c>
      <c r="H94" s="83"/>
    </row>
    <row r="95" spans="1:9" x14ac:dyDescent="0.25">
      <c r="A95" s="85">
        <v>1131</v>
      </c>
      <c r="B95" s="83" t="s">
        <v>283</v>
      </c>
      <c r="C95" s="122">
        <f>+SUM(C96:C156)</f>
        <v>818586.3</v>
      </c>
      <c r="D95" s="122">
        <f t="shared" ref="D95:G95" si="3">+SUM(D96:D156)</f>
        <v>257904.44</v>
      </c>
      <c r="E95" s="122">
        <f t="shared" si="3"/>
        <v>0</v>
      </c>
      <c r="F95" s="122">
        <f t="shared" si="3"/>
        <v>0</v>
      </c>
      <c r="G95" s="122">
        <f t="shared" si="3"/>
        <v>560681.8600000001</v>
      </c>
      <c r="H95" s="83"/>
    </row>
    <row r="96" spans="1:9" s="109" customFormat="1" x14ac:dyDescent="0.25">
      <c r="A96" s="108" t="s">
        <v>1072</v>
      </c>
      <c r="B96" s="109" t="s">
        <v>1073</v>
      </c>
      <c r="C96" s="110">
        <v>13357</v>
      </c>
      <c r="D96" s="110">
        <v>0</v>
      </c>
      <c r="E96" s="110">
        <v>0</v>
      </c>
      <c r="F96" s="110">
        <v>0</v>
      </c>
      <c r="G96" s="110">
        <f>+C96</f>
        <v>13357</v>
      </c>
      <c r="H96" s="2" t="s">
        <v>1192</v>
      </c>
      <c r="I96" t="s">
        <v>622</v>
      </c>
    </row>
    <row r="97" spans="1:9" s="109" customFormat="1" x14ac:dyDescent="0.25">
      <c r="A97" s="108" t="s">
        <v>1074</v>
      </c>
      <c r="B97" s="109" t="s">
        <v>1075</v>
      </c>
      <c r="C97" s="110">
        <v>1590.1</v>
      </c>
      <c r="D97" s="110">
        <v>0</v>
      </c>
      <c r="E97" s="110">
        <v>0</v>
      </c>
      <c r="F97" s="110">
        <v>0</v>
      </c>
      <c r="G97" s="110">
        <f t="shared" ref="G97:G155" si="4">+C97</f>
        <v>1590.1</v>
      </c>
      <c r="H97" s="2" t="s">
        <v>1192</v>
      </c>
      <c r="I97" t="s">
        <v>622</v>
      </c>
    </row>
    <row r="98" spans="1:9" s="109" customFormat="1" x14ac:dyDescent="0.25">
      <c r="A98" s="108" t="s">
        <v>1076</v>
      </c>
      <c r="B98" s="109" t="s">
        <v>1077</v>
      </c>
      <c r="C98" s="110">
        <v>82058.58</v>
      </c>
      <c r="D98" s="110">
        <v>0</v>
      </c>
      <c r="E98" s="110">
        <v>0</v>
      </c>
      <c r="F98" s="110">
        <v>0</v>
      </c>
      <c r="G98" s="110">
        <f t="shared" si="4"/>
        <v>82058.58</v>
      </c>
      <c r="H98" s="2" t="s">
        <v>1192</v>
      </c>
      <c r="I98" t="s">
        <v>622</v>
      </c>
    </row>
    <row r="99" spans="1:9" s="109" customFormat="1" x14ac:dyDescent="0.25">
      <c r="A99" s="108" t="s">
        <v>1078</v>
      </c>
      <c r="B99" s="109" t="s">
        <v>1079</v>
      </c>
      <c r="C99" s="110">
        <v>5033</v>
      </c>
      <c r="D99" s="110">
        <v>0</v>
      </c>
      <c r="E99" s="110">
        <v>0</v>
      </c>
      <c r="F99" s="110">
        <v>0</v>
      </c>
      <c r="G99" s="110">
        <f t="shared" si="4"/>
        <v>5033</v>
      </c>
      <c r="H99" s="2" t="s">
        <v>1192</v>
      </c>
      <c r="I99" t="s">
        <v>622</v>
      </c>
    </row>
    <row r="100" spans="1:9" s="109" customFormat="1" x14ac:dyDescent="0.25">
      <c r="A100" s="108" t="s">
        <v>1080</v>
      </c>
      <c r="B100" s="109" t="s">
        <v>1081</v>
      </c>
      <c r="C100" s="110">
        <v>1895.51</v>
      </c>
      <c r="D100" s="110">
        <v>0</v>
      </c>
      <c r="E100" s="110">
        <v>0</v>
      </c>
      <c r="F100" s="110">
        <v>0</v>
      </c>
      <c r="G100" s="110">
        <f t="shared" si="4"/>
        <v>1895.51</v>
      </c>
      <c r="H100" s="2" t="s">
        <v>1192</v>
      </c>
      <c r="I100" t="s">
        <v>622</v>
      </c>
    </row>
    <row r="101" spans="1:9" s="109" customFormat="1" x14ac:dyDescent="0.25">
      <c r="A101" s="108" t="s">
        <v>1082</v>
      </c>
      <c r="B101" s="109" t="s">
        <v>1083</v>
      </c>
      <c r="C101" s="110">
        <v>11832</v>
      </c>
      <c r="D101" s="110">
        <v>0</v>
      </c>
      <c r="E101" s="110">
        <v>0</v>
      </c>
      <c r="F101" s="110">
        <v>0</v>
      </c>
      <c r="G101" s="110">
        <f t="shared" si="4"/>
        <v>11832</v>
      </c>
      <c r="H101" s="2" t="s">
        <v>1192</v>
      </c>
      <c r="I101" t="s">
        <v>622</v>
      </c>
    </row>
    <row r="102" spans="1:9" s="109" customFormat="1" x14ac:dyDescent="0.25">
      <c r="A102" s="108" t="s">
        <v>1084</v>
      </c>
      <c r="B102" s="109" t="s">
        <v>1085</v>
      </c>
      <c r="C102" s="110">
        <v>10000</v>
      </c>
      <c r="D102" s="110">
        <v>0</v>
      </c>
      <c r="E102" s="110">
        <v>0</v>
      </c>
      <c r="F102" s="110">
        <v>0</v>
      </c>
      <c r="G102" s="110">
        <f t="shared" si="4"/>
        <v>10000</v>
      </c>
      <c r="H102" s="2" t="s">
        <v>1192</v>
      </c>
      <c r="I102" t="s">
        <v>622</v>
      </c>
    </row>
    <row r="103" spans="1:9" s="109" customFormat="1" x14ac:dyDescent="0.25">
      <c r="A103" s="108" t="s">
        <v>1086</v>
      </c>
      <c r="B103" s="109" t="s">
        <v>1087</v>
      </c>
      <c r="C103" s="110">
        <v>4280</v>
      </c>
      <c r="D103" s="110">
        <v>0</v>
      </c>
      <c r="E103" s="110">
        <v>0</v>
      </c>
      <c r="F103" s="110">
        <v>0</v>
      </c>
      <c r="G103" s="110">
        <f t="shared" si="4"/>
        <v>4280</v>
      </c>
      <c r="H103" s="2" t="s">
        <v>1192</v>
      </c>
      <c r="I103" t="s">
        <v>622</v>
      </c>
    </row>
    <row r="104" spans="1:9" s="109" customFormat="1" x14ac:dyDescent="0.25">
      <c r="A104" s="108" t="s">
        <v>1088</v>
      </c>
      <c r="B104" s="109" t="s">
        <v>1089</v>
      </c>
      <c r="C104" s="110">
        <v>1911.78</v>
      </c>
      <c r="D104" s="110">
        <v>0</v>
      </c>
      <c r="E104" s="110">
        <v>0</v>
      </c>
      <c r="F104" s="110">
        <v>0</v>
      </c>
      <c r="G104" s="110">
        <f t="shared" si="4"/>
        <v>1911.78</v>
      </c>
      <c r="H104" s="2" t="s">
        <v>1192</v>
      </c>
      <c r="I104" t="s">
        <v>622</v>
      </c>
    </row>
    <row r="105" spans="1:9" s="109" customFormat="1" x14ac:dyDescent="0.25">
      <c r="A105" s="108" t="s">
        <v>1090</v>
      </c>
      <c r="B105" s="109" t="s">
        <v>1091</v>
      </c>
      <c r="C105" s="110">
        <v>2900</v>
      </c>
      <c r="D105" s="110">
        <v>0</v>
      </c>
      <c r="E105" s="110">
        <v>0</v>
      </c>
      <c r="F105" s="110">
        <v>0</v>
      </c>
      <c r="G105" s="110">
        <f t="shared" si="4"/>
        <v>2900</v>
      </c>
      <c r="H105" s="2" t="s">
        <v>1192</v>
      </c>
      <c r="I105" t="s">
        <v>622</v>
      </c>
    </row>
    <row r="106" spans="1:9" s="109" customFormat="1" x14ac:dyDescent="0.25">
      <c r="A106" s="108" t="s">
        <v>1092</v>
      </c>
      <c r="B106" s="109" t="s">
        <v>1093</v>
      </c>
      <c r="C106" s="110">
        <v>24167.26</v>
      </c>
      <c r="D106" s="110">
        <v>0</v>
      </c>
      <c r="E106" s="110">
        <v>0</v>
      </c>
      <c r="F106" s="110">
        <v>0</v>
      </c>
      <c r="G106" s="110">
        <f t="shared" si="4"/>
        <v>24167.26</v>
      </c>
      <c r="H106" s="2" t="s">
        <v>1192</v>
      </c>
      <c r="I106" t="s">
        <v>622</v>
      </c>
    </row>
    <row r="107" spans="1:9" s="109" customFormat="1" x14ac:dyDescent="0.25">
      <c r="A107" s="108" t="s">
        <v>1094</v>
      </c>
      <c r="B107" s="109" t="s">
        <v>1095</v>
      </c>
      <c r="C107" s="110">
        <v>5916</v>
      </c>
      <c r="D107" s="110">
        <v>0</v>
      </c>
      <c r="E107" s="110">
        <v>0</v>
      </c>
      <c r="F107" s="110">
        <v>0</v>
      </c>
      <c r="G107" s="110">
        <f t="shared" si="4"/>
        <v>5916</v>
      </c>
      <c r="H107" s="2" t="s">
        <v>1192</v>
      </c>
      <c r="I107" t="s">
        <v>622</v>
      </c>
    </row>
    <row r="108" spans="1:9" s="109" customFormat="1" x14ac:dyDescent="0.25">
      <c r="A108" s="108" t="s">
        <v>1096</v>
      </c>
      <c r="B108" s="109" t="s">
        <v>1097</v>
      </c>
      <c r="C108" s="110">
        <v>20621.759999999998</v>
      </c>
      <c r="D108" s="110">
        <v>0</v>
      </c>
      <c r="E108" s="110">
        <v>0</v>
      </c>
      <c r="F108" s="110">
        <v>0</v>
      </c>
      <c r="G108" s="110">
        <f t="shared" si="4"/>
        <v>20621.759999999998</v>
      </c>
      <c r="H108" s="2" t="s">
        <v>1192</v>
      </c>
      <c r="I108" t="s">
        <v>622</v>
      </c>
    </row>
    <row r="109" spans="1:9" s="109" customFormat="1" x14ac:dyDescent="0.25">
      <c r="A109" s="108" t="s">
        <v>1098</v>
      </c>
      <c r="B109" s="109" t="s">
        <v>1099</v>
      </c>
      <c r="C109" s="110">
        <v>13920</v>
      </c>
      <c r="D109" s="110">
        <v>0</v>
      </c>
      <c r="E109" s="110">
        <v>0</v>
      </c>
      <c r="F109" s="110">
        <v>0</v>
      </c>
      <c r="G109" s="110">
        <f t="shared" si="4"/>
        <v>13920</v>
      </c>
      <c r="H109" s="2" t="s">
        <v>1192</v>
      </c>
      <c r="I109" t="s">
        <v>622</v>
      </c>
    </row>
    <row r="110" spans="1:9" s="109" customFormat="1" x14ac:dyDescent="0.25">
      <c r="A110" s="108" t="s">
        <v>1100</v>
      </c>
      <c r="B110" s="109" t="s">
        <v>1101</v>
      </c>
      <c r="C110" s="110">
        <v>2320</v>
      </c>
      <c r="D110" s="110">
        <v>0</v>
      </c>
      <c r="E110" s="110">
        <v>0</v>
      </c>
      <c r="F110" s="110">
        <v>0</v>
      </c>
      <c r="G110" s="110">
        <f t="shared" si="4"/>
        <v>2320</v>
      </c>
      <c r="H110" s="2" t="s">
        <v>1192</v>
      </c>
      <c r="I110" t="s">
        <v>622</v>
      </c>
    </row>
    <row r="111" spans="1:9" s="109" customFormat="1" x14ac:dyDescent="0.25">
      <c r="A111" s="108" t="s">
        <v>1102</v>
      </c>
      <c r="B111" s="109" t="s">
        <v>1103</v>
      </c>
      <c r="C111" s="110">
        <v>8121.66</v>
      </c>
      <c r="D111" s="110">
        <v>0</v>
      </c>
      <c r="E111" s="110">
        <v>0</v>
      </c>
      <c r="F111" s="110">
        <v>0</v>
      </c>
      <c r="G111" s="110">
        <f t="shared" si="4"/>
        <v>8121.66</v>
      </c>
      <c r="H111" s="2" t="s">
        <v>1192</v>
      </c>
      <c r="I111" t="s">
        <v>622</v>
      </c>
    </row>
    <row r="112" spans="1:9" s="109" customFormat="1" x14ac:dyDescent="0.25">
      <c r="A112" s="108" t="s">
        <v>1104</v>
      </c>
      <c r="B112" s="109" t="s">
        <v>1046</v>
      </c>
      <c r="C112" s="110">
        <v>2320</v>
      </c>
      <c r="D112" s="110">
        <v>0</v>
      </c>
      <c r="E112" s="110">
        <v>0</v>
      </c>
      <c r="F112" s="110">
        <v>0</v>
      </c>
      <c r="G112" s="110">
        <f t="shared" si="4"/>
        <v>2320</v>
      </c>
      <c r="H112" s="2" t="s">
        <v>1192</v>
      </c>
      <c r="I112" t="s">
        <v>622</v>
      </c>
    </row>
    <row r="113" spans="1:9" s="109" customFormat="1" x14ac:dyDescent="0.25">
      <c r="A113" s="108" t="s">
        <v>1105</v>
      </c>
      <c r="B113" s="109" t="s">
        <v>1106</v>
      </c>
      <c r="C113" s="110">
        <v>5800</v>
      </c>
      <c r="D113" s="110">
        <v>0</v>
      </c>
      <c r="E113" s="110">
        <v>0</v>
      </c>
      <c r="F113" s="110">
        <v>0</v>
      </c>
      <c r="G113" s="110">
        <f t="shared" si="4"/>
        <v>5800</v>
      </c>
      <c r="H113" s="2" t="s">
        <v>1192</v>
      </c>
      <c r="I113" t="s">
        <v>622</v>
      </c>
    </row>
    <row r="114" spans="1:9" s="109" customFormat="1" x14ac:dyDescent="0.25">
      <c r="A114" s="108" t="s">
        <v>1107</v>
      </c>
      <c r="B114" s="109" t="s">
        <v>1108</v>
      </c>
      <c r="C114" s="110">
        <v>29722</v>
      </c>
      <c r="D114" s="110">
        <v>0</v>
      </c>
      <c r="E114" s="110">
        <v>0</v>
      </c>
      <c r="F114" s="110">
        <v>0</v>
      </c>
      <c r="G114" s="110">
        <f t="shared" si="4"/>
        <v>29722</v>
      </c>
      <c r="H114" s="2" t="s">
        <v>1192</v>
      </c>
      <c r="I114" t="s">
        <v>622</v>
      </c>
    </row>
    <row r="115" spans="1:9" s="109" customFormat="1" x14ac:dyDescent="0.25">
      <c r="A115" s="108" t="s">
        <v>1109</v>
      </c>
      <c r="B115" s="109" t="s">
        <v>1110</v>
      </c>
      <c r="C115" s="110">
        <v>5200</v>
      </c>
      <c r="D115" s="110">
        <v>0</v>
      </c>
      <c r="E115" s="110">
        <v>0</v>
      </c>
      <c r="F115" s="110">
        <v>0</v>
      </c>
      <c r="G115" s="110">
        <f t="shared" si="4"/>
        <v>5200</v>
      </c>
      <c r="H115" s="2" t="s">
        <v>1192</v>
      </c>
      <c r="I115" t="s">
        <v>622</v>
      </c>
    </row>
    <row r="116" spans="1:9" s="109" customFormat="1" x14ac:dyDescent="0.25">
      <c r="A116" s="108" t="s">
        <v>1111</v>
      </c>
      <c r="B116" s="109" t="s">
        <v>1112</v>
      </c>
      <c r="C116" s="110">
        <v>21231.48</v>
      </c>
      <c r="D116" s="110">
        <v>0</v>
      </c>
      <c r="E116" s="110">
        <v>0</v>
      </c>
      <c r="F116" s="110">
        <v>0</v>
      </c>
      <c r="G116" s="110">
        <f t="shared" si="4"/>
        <v>21231.48</v>
      </c>
      <c r="H116" s="2" t="s">
        <v>1192</v>
      </c>
      <c r="I116" t="s">
        <v>622</v>
      </c>
    </row>
    <row r="117" spans="1:9" s="109" customFormat="1" x14ac:dyDescent="0.25">
      <c r="A117" s="108" t="s">
        <v>1113</v>
      </c>
      <c r="B117" s="109" t="s">
        <v>1114</v>
      </c>
      <c r="C117" s="110">
        <v>2309.21</v>
      </c>
      <c r="D117" s="110">
        <v>0</v>
      </c>
      <c r="E117" s="110">
        <v>0</v>
      </c>
      <c r="F117" s="110">
        <v>0</v>
      </c>
      <c r="G117" s="110">
        <f t="shared" si="4"/>
        <v>2309.21</v>
      </c>
      <c r="H117" s="2" t="s">
        <v>1192</v>
      </c>
      <c r="I117" t="s">
        <v>622</v>
      </c>
    </row>
    <row r="118" spans="1:9" s="109" customFormat="1" x14ac:dyDescent="0.25">
      <c r="A118" s="108" t="s">
        <v>1115</v>
      </c>
      <c r="B118" s="109" t="s">
        <v>1116</v>
      </c>
      <c r="C118" s="110">
        <v>6375.03</v>
      </c>
      <c r="D118" s="110">
        <v>0</v>
      </c>
      <c r="E118" s="110">
        <v>0</v>
      </c>
      <c r="F118" s="110">
        <v>0</v>
      </c>
      <c r="G118" s="110">
        <f t="shared" si="4"/>
        <v>6375.03</v>
      </c>
      <c r="H118" s="2" t="s">
        <v>1192</v>
      </c>
      <c r="I118" t="s">
        <v>622</v>
      </c>
    </row>
    <row r="119" spans="1:9" s="109" customFormat="1" x14ac:dyDescent="0.25">
      <c r="A119" s="108" t="s">
        <v>1117</v>
      </c>
      <c r="B119" s="109" t="s">
        <v>994</v>
      </c>
      <c r="C119" s="110">
        <v>20.9</v>
      </c>
      <c r="D119" s="110">
        <v>0</v>
      </c>
      <c r="E119" s="110">
        <v>0</v>
      </c>
      <c r="F119" s="110">
        <v>0</v>
      </c>
      <c r="G119" s="110">
        <f t="shared" si="4"/>
        <v>20.9</v>
      </c>
      <c r="H119" s="2" t="s">
        <v>1192</v>
      </c>
      <c r="I119" t="s">
        <v>622</v>
      </c>
    </row>
    <row r="120" spans="1:9" s="109" customFormat="1" x14ac:dyDescent="0.25">
      <c r="A120" s="108" t="s">
        <v>1118</v>
      </c>
      <c r="B120" s="109" t="s">
        <v>1119</v>
      </c>
      <c r="C120" s="110">
        <v>4000</v>
      </c>
      <c r="D120" s="110">
        <v>0</v>
      </c>
      <c r="E120" s="110">
        <v>0</v>
      </c>
      <c r="F120" s="110">
        <v>0</v>
      </c>
      <c r="G120" s="110">
        <f t="shared" si="4"/>
        <v>4000</v>
      </c>
      <c r="H120" s="2" t="s">
        <v>1192</v>
      </c>
      <c r="I120" t="s">
        <v>622</v>
      </c>
    </row>
    <row r="121" spans="1:9" s="109" customFormat="1" x14ac:dyDescent="0.25">
      <c r="A121" s="108" t="s">
        <v>1120</v>
      </c>
      <c r="B121" s="109" t="s">
        <v>1121</v>
      </c>
      <c r="C121" s="110">
        <v>372.7</v>
      </c>
      <c r="D121" s="110">
        <v>0</v>
      </c>
      <c r="E121" s="110">
        <v>0</v>
      </c>
      <c r="F121" s="110">
        <v>0</v>
      </c>
      <c r="G121" s="110">
        <f t="shared" si="4"/>
        <v>372.7</v>
      </c>
      <c r="H121" s="2" t="s">
        <v>1192</v>
      </c>
      <c r="I121" t="s">
        <v>622</v>
      </c>
    </row>
    <row r="122" spans="1:9" s="109" customFormat="1" x14ac:dyDescent="0.25">
      <c r="A122" s="108" t="s">
        <v>1122</v>
      </c>
      <c r="B122" s="109" t="s">
        <v>1123</v>
      </c>
      <c r="C122" s="110">
        <v>518.75</v>
      </c>
      <c r="D122" s="110">
        <v>0</v>
      </c>
      <c r="E122" s="110">
        <v>0</v>
      </c>
      <c r="F122" s="110">
        <v>0</v>
      </c>
      <c r="G122" s="110">
        <f t="shared" si="4"/>
        <v>518.75</v>
      </c>
      <c r="H122" s="2" t="s">
        <v>1192</v>
      </c>
      <c r="I122" t="s">
        <v>622</v>
      </c>
    </row>
    <row r="123" spans="1:9" s="109" customFormat="1" x14ac:dyDescent="0.25">
      <c r="A123" s="108" t="s">
        <v>1124</v>
      </c>
      <c r="B123" s="109" t="s">
        <v>1125</v>
      </c>
      <c r="C123" s="110">
        <v>180</v>
      </c>
      <c r="D123" s="110">
        <v>0</v>
      </c>
      <c r="E123" s="110">
        <v>0</v>
      </c>
      <c r="F123" s="110">
        <v>0</v>
      </c>
      <c r="G123" s="110">
        <f t="shared" si="4"/>
        <v>180</v>
      </c>
      <c r="H123" s="2" t="s">
        <v>1192</v>
      </c>
      <c r="I123" t="s">
        <v>622</v>
      </c>
    </row>
    <row r="124" spans="1:9" s="109" customFormat="1" x14ac:dyDescent="0.25">
      <c r="A124" s="108" t="s">
        <v>1126</v>
      </c>
      <c r="B124" s="109" t="s">
        <v>1127</v>
      </c>
      <c r="C124" s="110">
        <v>9000.01</v>
      </c>
      <c r="D124" s="110">
        <v>0</v>
      </c>
      <c r="E124" s="110">
        <v>0</v>
      </c>
      <c r="F124" s="110">
        <v>0</v>
      </c>
      <c r="G124" s="110">
        <f t="shared" si="4"/>
        <v>9000.01</v>
      </c>
      <c r="H124" s="2" t="s">
        <v>1192</v>
      </c>
      <c r="I124" t="s">
        <v>622</v>
      </c>
    </row>
    <row r="125" spans="1:9" s="109" customFormat="1" x14ac:dyDescent="0.25">
      <c r="A125" s="108" t="s">
        <v>1128</v>
      </c>
      <c r="B125" s="109" t="s">
        <v>1129</v>
      </c>
      <c r="C125" s="110">
        <v>620.88</v>
      </c>
      <c r="D125" s="110">
        <v>0</v>
      </c>
      <c r="E125" s="110">
        <v>0</v>
      </c>
      <c r="F125" s="110">
        <v>0</v>
      </c>
      <c r="G125" s="110">
        <f t="shared" si="4"/>
        <v>620.88</v>
      </c>
      <c r="H125" s="2" t="s">
        <v>1192</v>
      </c>
      <c r="I125" t="s">
        <v>622</v>
      </c>
    </row>
    <row r="126" spans="1:9" s="109" customFormat="1" x14ac:dyDescent="0.25">
      <c r="A126" s="108" t="s">
        <v>1130</v>
      </c>
      <c r="B126" s="109" t="s">
        <v>1131</v>
      </c>
      <c r="C126" s="110">
        <v>3480</v>
      </c>
      <c r="D126" s="110">
        <v>0</v>
      </c>
      <c r="E126" s="110">
        <v>0</v>
      </c>
      <c r="F126" s="110">
        <v>0</v>
      </c>
      <c r="G126" s="110">
        <f t="shared" si="4"/>
        <v>3480</v>
      </c>
      <c r="H126" s="2" t="s">
        <v>1192</v>
      </c>
      <c r="I126" t="s">
        <v>622</v>
      </c>
    </row>
    <row r="127" spans="1:9" s="109" customFormat="1" x14ac:dyDescent="0.25">
      <c r="A127" s="108" t="s">
        <v>1132</v>
      </c>
      <c r="B127" s="109" t="s">
        <v>1133</v>
      </c>
      <c r="C127" s="110">
        <v>50</v>
      </c>
      <c r="D127" s="110">
        <v>0</v>
      </c>
      <c r="E127" s="110">
        <v>0</v>
      </c>
      <c r="F127" s="110">
        <v>0</v>
      </c>
      <c r="G127" s="110">
        <f t="shared" si="4"/>
        <v>50</v>
      </c>
      <c r="H127" s="2" t="s">
        <v>1192</v>
      </c>
      <c r="I127" t="s">
        <v>622</v>
      </c>
    </row>
    <row r="128" spans="1:9" s="109" customFormat="1" x14ac:dyDescent="0.25">
      <c r="A128" s="108" t="s">
        <v>1134</v>
      </c>
      <c r="B128" s="109" t="s">
        <v>1135</v>
      </c>
      <c r="C128" s="110">
        <v>80.55</v>
      </c>
      <c r="D128" s="110">
        <v>0</v>
      </c>
      <c r="E128" s="110">
        <v>0</v>
      </c>
      <c r="F128" s="110">
        <v>0</v>
      </c>
      <c r="G128" s="110">
        <f t="shared" si="4"/>
        <v>80.55</v>
      </c>
      <c r="H128" s="2" t="s">
        <v>1192</v>
      </c>
      <c r="I128" t="s">
        <v>622</v>
      </c>
    </row>
    <row r="129" spans="1:9" s="109" customFormat="1" x14ac:dyDescent="0.25">
      <c r="A129" s="108" t="s">
        <v>1136</v>
      </c>
      <c r="B129" s="109" t="s">
        <v>1137</v>
      </c>
      <c r="C129" s="110">
        <v>90</v>
      </c>
      <c r="D129" s="110">
        <v>0</v>
      </c>
      <c r="E129" s="110">
        <v>0</v>
      </c>
      <c r="F129" s="110">
        <v>0</v>
      </c>
      <c r="G129" s="110">
        <f t="shared" si="4"/>
        <v>90</v>
      </c>
      <c r="H129" s="2" t="s">
        <v>1192</v>
      </c>
      <c r="I129" t="s">
        <v>622</v>
      </c>
    </row>
    <row r="130" spans="1:9" s="109" customFormat="1" x14ac:dyDescent="0.25">
      <c r="A130" s="108" t="s">
        <v>1138</v>
      </c>
      <c r="B130" s="109" t="s">
        <v>1139</v>
      </c>
      <c r="C130" s="110">
        <v>3318</v>
      </c>
      <c r="D130" s="110">
        <v>0</v>
      </c>
      <c r="E130" s="110">
        <v>0</v>
      </c>
      <c r="F130" s="110">
        <v>0</v>
      </c>
      <c r="G130" s="110">
        <f t="shared" si="4"/>
        <v>3318</v>
      </c>
      <c r="H130" s="2" t="s">
        <v>1192</v>
      </c>
      <c r="I130" t="s">
        <v>622</v>
      </c>
    </row>
    <row r="131" spans="1:9" s="109" customFormat="1" x14ac:dyDescent="0.25">
      <c r="A131" s="108" t="s">
        <v>1140</v>
      </c>
      <c r="B131" s="109" t="s">
        <v>1141</v>
      </c>
      <c r="C131" s="110">
        <v>56.25</v>
      </c>
      <c r="D131" s="110">
        <v>0</v>
      </c>
      <c r="E131" s="110">
        <v>0</v>
      </c>
      <c r="F131" s="110">
        <v>0</v>
      </c>
      <c r="G131" s="110">
        <f t="shared" si="4"/>
        <v>56.25</v>
      </c>
      <c r="H131" s="2" t="s">
        <v>1192</v>
      </c>
      <c r="I131" t="s">
        <v>622</v>
      </c>
    </row>
    <row r="132" spans="1:9" s="109" customFormat="1" x14ac:dyDescent="0.25">
      <c r="A132" s="108" t="s">
        <v>1142</v>
      </c>
      <c r="B132" s="109" t="s">
        <v>1143</v>
      </c>
      <c r="C132" s="110">
        <v>63.75</v>
      </c>
      <c r="D132" s="110">
        <v>0</v>
      </c>
      <c r="E132" s="110">
        <v>0</v>
      </c>
      <c r="F132" s="110">
        <v>0</v>
      </c>
      <c r="G132" s="110">
        <f t="shared" si="4"/>
        <v>63.75</v>
      </c>
      <c r="H132" s="2" t="s">
        <v>1192</v>
      </c>
      <c r="I132" t="s">
        <v>622</v>
      </c>
    </row>
    <row r="133" spans="1:9" s="109" customFormat="1" x14ac:dyDescent="0.25">
      <c r="A133" s="108" t="s">
        <v>1144</v>
      </c>
      <c r="B133" s="109" t="s">
        <v>1145</v>
      </c>
      <c r="C133" s="110">
        <v>412.95</v>
      </c>
      <c r="D133" s="110">
        <v>0</v>
      </c>
      <c r="E133" s="110">
        <v>0</v>
      </c>
      <c r="F133" s="110">
        <v>0</v>
      </c>
      <c r="G133" s="110">
        <f t="shared" si="4"/>
        <v>412.95</v>
      </c>
      <c r="H133" s="2" t="s">
        <v>1192</v>
      </c>
      <c r="I133" t="s">
        <v>622</v>
      </c>
    </row>
    <row r="134" spans="1:9" s="109" customFormat="1" x14ac:dyDescent="0.25">
      <c r="A134" s="108" t="s">
        <v>1146</v>
      </c>
      <c r="B134" s="109" t="s">
        <v>1147</v>
      </c>
      <c r="C134" s="110">
        <v>17256.18</v>
      </c>
      <c r="D134" s="110">
        <v>0</v>
      </c>
      <c r="E134" s="110">
        <v>0</v>
      </c>
      <c r="F134" s="110">
        <v>0</v>
      </c>
      <c r="G134" s="110">
        <f t="shared" si="4"/>
        <v>17256.18</v>
      </c>
      <c r="H134" s="2" t="s">
        <v>1192</v>
      </c>
      <c r="I134" t="s">
        <v>622</v>
      </c>
    </row>
    <row r="135" spans="1:9" s="109" customFormat="1" x14ac:dyDescent="0.25">
      <c r="A135" s="108" t="s">
        <v>1148</v>
      </c>
      <c r="B135" s="109" t="s">
        <v>1149</v>
      </c>
      <c r="C135" s="110">
        <v>7259</v>
      </c>
      <c r="D135" s="110">
        <v>0</v>
      </c>
      <c r="E135" s="110">
        <v>0</v>
      </c>
      <c r="F135" s="110">
        <v>0</v>
      </c>
      <c r="G135" s="110">
        <f t="shared" si="4"/>
        <v>7259</v>
      </c>
      <c r="H135" s="2" t="s">
        <v>1192</v>
      </c>
      <c r="I135" t="s">
        <v>622</v>
      </c>
    </row>
    <row r="136" spans="1:9" s="109" customFormat="1" x14ac:dyDescent="0.25">
      <c r="A136" s="108" t="s">
        <v>1150</v>
      </c>
      <c r="B136" s="109" t="s">
        <v>1151</v>
      </c>
      <c r="C136" s="110">
        <v>19162.990000000002</v>
      </c>
      <c r="D136" s="110">
        <v>0</v>
      </c>
      <c r="E136" s="110">
        <v>0</v>
      </c>
      <c r="F136" s="110">
        <v>0</v>
      </c>
      <c r="G136" s="110">
        <f t="shared" si="4"/>
        <v>19162.990000000002</v>
      </c>
      <c r="H136" s="2" t="s">
        <v>1192</v>
      </c>
      <c r="I136" t="s">
        <v>622</v>
      </c>
    </row>
    <row r="137" spans="1:9" s="109" customFormat="1" x14ac:dyDescent="0.25">
      <c r="A137" s="108" t="s">
        <v>1152</v>
      </c>
      <c r="B137" s="109" t="s">
        <v>1153</v>
      </c>
      <c r="C137" s="110">
        <v>15780</v>
      </c>
      <c r="D137" s="110">
        <v>0</v>
      </c>
      <c r="E137" s="110">
        <v>0</v>
      </c>
      <c r="F137" s="110">
        <v>0</v>
      </c>
      <c r="G137" s="110">
        <f t="shared" si="4"/>
        <v>15780</v>
      </c>
      <c r="H137" s="2" t="s">
        <v>1192</v>
      </c>
      <c r="I137" t="s">
        <v>622</v>
      </c>
    </row>
    <row r="138" spans="1:9" s="109" customFormat="1" x14ac:dyDescent="0.25">
      <c r="A138" s="108" t="s">
        <v>1154</v>
      </c>
      <c r="B138" s="109" t="s">
        <v>1155</v>
      </c>
      <c r="C138" s="110">
        <v>7163.11</v>
      </c>
      <c r="D138" s="110">
        <v>0</v>
      </c>
      <c r="E138" s="110">
        <v>0</v>
      </c>
      <c r="F138" s="110">
        <v>0</v>
      </c>
      <c r="G138" s="110">
        <f t="shared" si="4"/>
        <v>7163.11</v>
      </c>
      <c r="H138" s="2" t="s">
        <v>1192</v>
      </c>
      <c r="I138" t="s">
        <v>622</v>
      </c>
    </row>
    <row r="139" spans="1:9" s="109" customFormat="1" x14ac:dyDescent="0.25">
      <c r="A139" s="108" t="s">
        <v>1156</v>
      </c>
      <c r="B139" s="109" t="s">
        <v>1157</v>
      </c>
      <c r="C139" s="110">
        <v>292</v>
      </c>
      <c r="D139" s="110">
        <v>0</v>
      </c>
      <c r="E139" s="110">
        <v>0</v>
      </c>
      <c r="F139" s="110">
        <v>0</v>
      </c>
      <c r="G139" s="110">
        <f t="shared" si="4"/>
        <v>292</v>
      </c>
      <c r="H139" s="2" t="s">
        <v>1192</v>
      </c>
      <c r="I139" t="s">
        <v>622</v>
      </c>
    </row>
    <row r="140" spans="1:9" s="109" customFormat="1" x14ac:dyDescent="0.25">
      <c r="A140" s="108" t="s">
        <v>1158</v>
      </c>
      <c r="B140" s="109" t="s">
        <v>1159</v>
      </c>
      <c r="C140" s="110">
        <v>30</v>
      </c>
      <c r="D140" s="110">
        <v>0</v>
      </c>
      <c r="E140" s="110">
        <v>0</v>
      </c>
      <c r="F140" s="110">
        <v>0</v>
      </c>
      <c r="G140" s="110">
        <f t="shared" si="4"/>
        <v>30</v>
      </c>
      <c r="H140" s="2" t="s">
        <v>1192</v>
      </c>
      <c r="I140" t="s">
        <v>622</v>
      </c>
    </row>
    <row r="141" spans="1:9" s="109" customFormat="1" x14ac:dyDescent="0.25">
      <c r="A141" s="108" t="s">
        <v>1160</v>
      </c>
      <c r="B141" s="109" t="s">
        <v>1161</v>
      </c>
      <c r="C141" s="110">
        <v>30</v>
      </c>
      <c r="D141" s="110">
        <v>0</v>
      </c>
      <c r="E141" s="110">
        <v>0</v>
      </c>
      <c r="F141" s="110">
        <v>0</v>
      </c>
      <c r="G141" s="110">
        <f t="shared" si="4"/>
        <v>30</v>
      </c>
      <c r="H141" s="2" t="s">
        <v>1192</v>
      </c>
      <c r="I141" t="s">
        <v>622</v>
      </c>
    </row>
    <row r="142" spans="1:9" s="109" customFormat="1" x14ac:dyDescent="0.25">
      <c r="A142" s="108" t="s">
        <v>1162</v>
      </c>
      <c r="B142" s="109" t="s">
        <v>1163</v>
      </c>
      <c r="C142" s="110">
        <v>3885</v>
      </c>
      <c r="D142" s="110">
        <v>0</v>
      </c>
      <c r="E142" s="110">
        <v>0</v>
      </c>
      <c r="F142" s="110">
        <v>0</v>
      </c>
      <c r="G142" s="110">
        <f t="shared" si="4"/>
        <v>3885</v>
      </c>
      <c r="H142" s="2" t="s">
        <v>1192</v>
      </c>
      <c r="I142" t="s">
        <v>622</v>
      </c>
    </row>
    <row r="143" spans="1:9" s="109" customFormat="1" x14ac:dyDescent="0.25">
      <c r="A143" s="108" t="s">
        <v>1164</v>
      </c>
      <c r="B143" s="109" t="s">
        <v>1165</v>
      </c>
      <c r="C143" s="110">
        <v>85605.68</v>
      </c>
      <c r="D143" s="110">
        <v>0</v>
      </c>
      <c r="E143" s="110">
        <v>0</v>
      </c>
      <c r="F143" s="110">
        <v>0</v>
      </c>
      <c r="G143" s="110">
        <f t="shared" si="4"/>
        <v>85605.68</v>
      </c>
      <c r="H143" s="2" t="s">
        <v>1192</v>
      </c>
      <c r="I143" t="s">
        <v>622</v>
      </c>
    </row>
    <row r="144" spans="1:9" s="109" customFormat="1" x14ac:dyDescent="0.25">
      <c r="A144" s="108" t="s">
        <v>1166</v>
      </c>
      <c r="B144" s="109" t="s">
        <v>1167</v>
      </c>
      <c r="C144" s="110">
        <v>24000</v>
      </c>
      <c r="D144" s="110">
        <v>0</v>
      </c>
      <c r="E144" s="110">
        <v>0</v>
      </c>
      <c r="F144" s="110">
        <v>0</v>
      </c>
      <c r="G144" s="110">
        <f t="shared" si="4"/>
        <v>24000</v>
      </c>
      <c r="H144" s="2" t="s">
        <v>1192</v>
      </c>
      <c r="I144" t="s">
        <v>622</v>
      </c>
    </row>
    <row r="145" spans="1:9" s="109" customFormat="1" x14ac:dyDescent="0.25">
      <c r="A145" s="108" t="s">
        <v>1168</v>
      </c>
      <c r="B145" s="109" t="s">
        <v>1169</v>
      </c>
      <c r="C145" s="110">
        <v>6699.79</v>
      </c>
      <c r="D145" s="110">
        <v>0</v>
      </c>
      <c r="E145" s="110">
        <v>0</v>
      </c>
      <c r="F145" s="110">
        <v>0</v>
      </c>
      <c r="G145" s="110">
        <f t="shared" si="4"/>
        <v>6699.79</v>
      </c>
      <c r="H145" s="2" t="s">
        <v>1192</v>
      </c>
      <c r="I145" t="s">
        <v>622</v>
      </c>
    </row>
    <row r="146" spans="1:9" s="109" customFormat="1" x14ac:dyDescent="0.25">
      <c r="A146" s="108" t="s">
        <v>1170</v>
      </c>
      <c r="B146" s="109" t="s">
        <v>1171</v>
      </c>
      <c r="C146" s="110">
        <v>2391</v>
      </c>
      <c r="D146" s="110">
        <v>0</v>
      </c>
      <c r="E146" s="110">
        <v>0</v>
      </c>
      <c r="F146" s="110">
        <v>0</v>
      </c>
      <c r="G146" s="110">
        <f t="shared" si="4"/>
        <v>2391</v>
      </c>
      <c r="H146" s="2" t="s">
        <v>1192</v>
      </c>
      <c r="I146" t="s">
        <v>622</v>
      </c>
    </row>
    <row r="147" spans="1:9" s="109" customFormat="1" x14ac:dyDescent="0.25">
      <c r="A147" s="108" t="s">
        <v>1172</v>
      </c>
      <c r="B147" s="109" t="s">
        <v>1173</v>
      </c>
      <c r="C147" s="110">
        <v>18143.21</v>
      </c>
      <c r="D147" s="110">
        <f>+C147</f>
        <v>18143.21</v>
      </c>
      <c r="E147" s="110">
        <v>0</v>
      </c>
      <c r="F147" s="110">
        <v>0</v>
      </c>
      <c r="G147" s="110">
        <v>0</v>
      </c>
      <c r="H147" s="2" t="s">
        <v>1192</v>
      </c>
      <c r="I147" t="s">
        <v>622</v>
      </c>
    </row>
    <row r="148" spans="1:9" s="109" customFormat="1" x14ac:dyDescent="0.25">
      <c r="A148" s="108" t="s">
        <v>1174</v>
      </c>
      <c r="B148" s="109" t="s">
        <v>1175</v>
      </c>
      <c r="C148" s="110">
        <v>10000</v>
      </c>
      <c r="D148" s="110">
        <v>0</v>
      </c>
      <c r="E148" s="110">
        <v>0</v>
      </c>
      <c r="F148" s="110">
        <v>0</v>
      </c>
      <c r="G148" s="110">
        <f t="shared" si="4"/>
        <v>10000</v>
      </c>
      <c r="H148" s="2" t="s">
        <v>1192</v>
      </c>
      <c r="I148" t="s">
        <v>622</v>
      </c>
    </row>
    <row r="149" spans="1:9" s="109" customFormat="1" x14ac:dyDescent="0.25">
      <c r="A149" s="108" t="s">
        <v>1176</v>
      </c>
      <c r="B149" s="109" t="s">
        <v>1177</v>
      </c>
      <c r="C149" s="110">
        <v>5000</v>
      </c>
      <c r="D149" s="110">
        <v>0</v>
      </c>
      <c r="E149" s="110">
        <v>0</v>
      </c>
      <c r="F149" s="110">
        <v>0</v>
      </c>
      <c r="G149" s="110">
        <f t="shared" si="4"/>
        <v>5000</v>
      </c>
      <c r="H149" s="2" t="s">
        <v>1192</v>
      </c>
      <c r="I149" t="s">
        <v>622</v>
      </c>
    </row>
    <row r="150" spans="1:9" s="109" customFormat="1" x14ac:dyDescent="0.25">
      <c r="A150" s="108" t="s">
        <v>1178</v>
      </c>
      <c r="B150" s="109" t="s">
        <v>1179</v>
      </c>
      <c r="C150" s="110">
        <v>10000</v>
      </c>
      <c r="D150" s="110">
        <v>0</v>
      </c>
      <c r="E150" s="110">
        <v>0</v>
      </c>
      <c r="F150" s="110">
        <v>0</v>
      </c>
      <c r="G150" s="110">
        <f t="shared" si="4"/>
        <v>10000</v>
      </c>
      <c r="H150" s="2" t="s">
        <v>1192</v>
      </c>
      <c r="I150" t="s">
        <v>622</v>
      </c>
    </row>
    <row r="151" spans="1:9" s="109" customFormat="1" x14ac:dyDescent="0.25">
      <c r="A151" s="108" t="s">
        <v>1180</v>
      </c>
      <c r="B151" s="109" t="s">
        <v>1181</v>
      </c>
      <c r="C151" s="110">
        <v>10000</v>
      </c>
      <c r="D151" s="110">
        <v>0</v>
      </c>
      <c r="E151" s="110">
        <v>0</v>
      </c>
      <c r="F151" s="110">
        <v>0</v>
      </c>
      <c r="G151" s="110">
        <f t="shared" si="4"/>
        <v>10000</v>
      </c>
      <c r="H151" s="2" t="s">
        <v>1192</v>
      </c>
      <c r="I151" t="s">
        <v>622</v>
      </c>
    </row>
    <row r="152" spans="1:9" s="109" customFormat="1" x14ac:dyDescent="0.25">
      <c r="A152" s="108" t="s">
        <v>1182</v>
      </c>
      <c r="B152" s="109" t="s">
        <v>1183</v>
      </c>
      <c r="C152" s="110">
        <v>1500</v>
      </c>
      <c r="D152" s="110">
        <v>0</v>
      </c>
      <c r="E152" s="110">
        <v>0</v>
      </c>
      <c r="F152" s="110">
        <v>0</v>
      </c>
      <c r="G152" s="110">
        <f t="shared" si="4"/>
        <v>1500</v>
      </c>
      <c r="H152" s="2" t="s">
        <v>1192</v>
      </c>
      <c r="I152" t="s">
        <v>622</v>
      </c>
    </row>
    <row r="153" spans="1:9" s="109" customFormat="1" x14ac:dyDescent="0.25">
      <c r="A153" s="108" t="s">
        <v>1184</v>
      </c>
      <c r="B153" s="109" t="s">
        <v>1185</v>
      </c>
      <c r="C153" s="110">
        <v>8500</v>
      </c>
      <c r="D153" s="110">
        <v>0</v>
      </c>
      <c r="E153" s="110">
        <v>0</v>
      </c>
      <c r="F153" s="110">
        <v>0</v>
      </c>
      <c r="G153" s="110">
        <f t="shared" si="4"/>
        <v>8500</v>
      </c>
      <c r="H153" s="2" t="s">
        <v>1192</v>
      </c>
      <c r="I153" t="s">
        <v>622</v>
      </c>
    </row>
    <row r="154" spans="1:9" s="109" customFormat="1" x14ac:dyDescent="0.25">
      <c r="A154" s="108" t="s">
        <v>1186</v>
      </c>
      <c r="B154" s="109" t="s">
        <v>1187</v>
      </c>
      <c r="C154" s="110">
        <v>17980</v>
      </c>
      <c r="D154" s="110">
        <v>0</v>
      </c>
      <c r="E154" s="110">
        <v>0</v>
      </c>
      <c r="F154" s="110">
        <v>0</v>
      </c>
      <c r="G154" s="110">
        <f t="shared" si="4"/>
        <v>17980</v>
      </c>
      <c r="H154" s="2" t="s">
        <v>1192</v>
      </c>
      <c r="I154" t="s">
        <v>622</v>
      </c>
    </row>
    <row r="155" spans="1:9" s="109" customFormat="1" x14ac:dyDescent="0.25">
      <c r="A155" s="108" t="s">
        <v>1188</v>
      </c>
      <c r="B155" s="109" t="s">
        <v>1189</v>
      </c>
      <c r="C155" s="110">
        <v>3000</v>
      </c>
      <c r="D155" s="110">
        <v>0</v>
      </c>
      <c r="E155" s="110">
        <v>0</v>
      </c>
      <c r="F155" s="110">
        <v>0</v>
      </c>
      <c r="G155" s="110">
        <f t="shared" si="4"/>
        <v>3000</v>
      </c>
      <c r="H155" s="2" t="s">
        <v>1192</v>
      </c>
      <c r="I155" t="s">
        <v>622</v>
      </c>
    </row>
    <row r="156" spans="1:9" s="109" customFormat="1" x14ac:dyDescent="0.25">
      <c r="A156" s="108" t="s">
        <v>1190</v>
      </c>
      <c r="B156" s="109" t="s">
        <v>1191</v>
      </c>
      <c r="C156" s="110">
        <v>239761.23</v>
      </c>
      <c r="D156" s="110">
        <f>+C156</f>
        <v>239761.23</v>
      </c>
      <c r="E156" s="110">
        <v>0</v>
      </c>
      <c r="F156" s="110">
        <v>0</v>
      </c>
      <c r="G156" s="110">
        <v>0</v>
      </c>
      <c r="H156" s="2" t="s">
        <v>1192</v>
      </c>
      <c r="I156" t="s">
        <v>622</v>
      </c>
    </row>
    <row r="157" spans="1:9" x14ac:dyDescent="0.25">
      <c r="A157" s="85">
        <v>1132</v>
      </c>
      <c r="B157" s="83" t="s">
        <v>284</v>
      </c>
      <c r="C157" s="120">
        <v>0</v>
      </c>
      <c r="D157" s="120">
        <v>0</v>
      </c>
      <c r="E157" s="120">
        <v>0</v>
      </c>
      <c r="F157" s="120">
        <v>0</v>
      </c>
      <c r="G157" s="120">
        <v>0</v>
      </c>
      <c r="H157" s="83"/>
    </row>
    <row r="158" spans="1:9" x14ac:dyDescent="0.25">
      <c r="A158" s="85">
        <v>1133</v>
      </c>
      <c r="B158" s="83" t="s">
        <v>285</v>
      </c>
      <c r="C158" s="120">
        <v>0</v>
      </c>
      <c r="D158" s="120">
        <v>0</v>
      </c>
      <c r="E158" s="120">
        <v>0</v>
      </c>
      <c r="F158" s="120">
        <v>0</v>
      </c>
      <c r="G158" s="120">
        <v>0</v>
      </c>
      <c r="H158" s="83"/>
    </row>
    <row r="159" spans="1:9" x14ac:dyDescent="0.25">
      <c r="A159" s="85">
        <v>1134</v>
      </c>
      <c r="B159" s="83" t="s">
        <v>286</v>
      </c>
      <c r="C159" s="120">
        <v>0</v>
      </c>
      <c r="D159" s="120">
        <v>0</v>
      </c>
      <c r="E159" s="120">
        <v>0</v>
      </c>
      <c r="F159" s="120">
        <v>0</v>
      </c>
      <c r="G159" s="120">
        <v>0</v>
      </c>
      <c r="H159" s="83"/>
    </row>
    <row r="160" spans="1:9" x14ac:dyDescent="0.25">
      <c r="A160" s="85">
        <v>1139</v>
      </c>
      <c r="B160" s="83" t="s">
        <v>287</v>
      </c>
      <c r="C160" s="120">
        <v>0</v>
      </c>
      <c r="D160" s="120">
        <v>0</v>
      </c>
      <c r="E160" s="120">
        <v>0</v>
      </c>
      <c r="F160" s="120">
        <v>0</v>
      </c>
      <c r="G160" s="120">
        <v>0</v>
      </c>
      <c r="H160" s="83"/>
    </row>
    <row r="161" spans="1:8" x14ac:dyDescent="0.25">
      <c r="A161" s="83"/>
      <c r="B161" s="83"/>
      <c r="C161" s="83"/>
      <c r="D161" s="83"/>
      <c r="E161" s="83"/>
      <c r="F161" s="83"/>
      <c r="G161" s="83"/>
      <c r="H161" s="83"/>
    </row>
    <row r="162" spans="1:8" x14ac:dyDescent="0.25">
      <c r="A162" s="156" t="s">
        <v>288</v>
      </c>
      <c r="B162" s="156"/>
      <c r="C162" s="156"/>
      <c r="D162" s="156"/>
      <c r="E162" s="156"/>
      <c r="F162" s="156"/>
      <c r="G162" s="156"/>
      <c r="H162" s="156"/>
    </row>
    <row r="163" spans="1:8" s="84" customFormat="1" x14ac:dyDescent="0.25">
      <c r="A163" s="56" t="s">
        <v>69</v>
      </c>
      <c r="B163" s="56" t="s">
        <v>70</v>
      </c>
      <c r="C163" s="56" t="s">
        <v>71</v>
      </c>
      <c r="D163" s="56" t="s">
        <v>289</v>
      </c>
      <c r="E163" s="56" t="s">
        <v>290</v>
      </c>
      <c r="F163" s="56" t="s">
        <v>291</v>
      </c>
      <c r="G163" s="56"/>
      <c r="H163" s="56"/>
    </row>
    <row r="164" spans="1:8" s="106" customFormat="1" x14ac:dyDescent="0.25">
      <c r="A164" s="91">
        <v>1140</v>
      </c>
      <c r="B164" s="94" t="s">
        <v>292</v>
      </c>
      <c r="C164" s="93">
        <v>0</v>
      </c>
      <c r="D164" s="94"/>
      <c r="E164" s="94"/>
      <c r="F164" s="94"/>
      <c r="G164" s="94"/>
      <c r="H164" s="94"/>
    </row>
    <row r="165" spans="1:8" x14ac:dyDescent="0.25">
      <c r="A165" s="85">
        <v>1141</v>
      </c>
      <c r="B165" s="83" t="s">
        <v>293</v>
      </c>
      <c r="C165" s="86">
        <v>0</v>
      </c>
      <c r="D165" s="83"/>
      <c r="E165" s="83"/>
      <c r="F165" s="83"/>
    </row>
    <row r="166" spans="1:8" x14ac:dyDescent="0.25">
      <c r="A166" s="85">
        <v>1142</v>
      </c>
      <c r="B166" s="83" t="s">
        <v>294</v>
      </c>
      <c r="C166" s="86">
        <v>0</v>
      </c>
      <c r="D166" s="83"/>
      <c r="E166" s="83"/>
      <c r="F166" s="83"/>
    </row>
    <row r="167" spans="1:8" x14ac:dyDescent="0.25">
      <c r="A167" s="85">
        <v>1143</v>
      </c>
      <c r="B167" s="83" t="s">
        <v>295</v>
      </c>
      <c r="C167" s="86">
        <v>0</v>
      </c>
      <c r="D167" s="83"/>
      <c r="E167" s="83"/>
      <c r="F167" s="83"/>
    </row>
    <row r="168" spans="1:8" x14ac:dyDescent="0.25">
      <c r="A168" s="85">
        <v>1144</v>
      </c>
      <c r="B168" s="83" t="s">
        <v>296</v>
      </c>
      <c r="C168" s="86">
        <v>0</v>
      </c>
      <c r="D168" s="83"/>
      <c r="E168" s="83"/>
      <c r="F168" s="83"/>
    </row>
    <row r="169" spans="1:8" x14ac:dyDescent="0.25">
      <c r="A169" s="85">
        <v>1145</v>
      </c>
      <c r="B169" s="83" t="s">
        <v>297</v>
      </c>
      <c r="C169" s="86">
        <v>0</v>
      </c>
      <c r="D169" s="83"/>
      <c r="E169" s="83"/>
      <c r="F169" s="83"/>
    </row>
    <row r="170" spans="1:8" x14ac:dyDescent="0.25">
      <c r="A170" s="83"/>
      <c r="B170" s="83"/>
      <c r="C170" s="83"/>
      <c r="D170" s="83"/>
      <c r="E170" s="83"/>
      <c r="F170" s="83"/>
    </row>
    <row r="171" spans="1:8" x14ac:dyDescent="0.25">
      <c r="A171" s="156" t="s">
        <v>298</v>
      </c>
      <c r="B171" s="156"/>
      <c r="C171" s="156"/>
      <c r="D171" s="156"/>
      <c r="E171" s="156"/>
      <c r="F171" s="156"/>
    </row>
    <row r="172" spans="1:8" s="84" customFormat="1" ht="22.5" x14ac:dyDescent="0.25">
      <c r="A172" s="56" t="s">
        <v>69</v>
      </c>
      <c r="B172" s="56" t="s">
        <v>70</v>
      </c>
      <c r="C172" s="56" t="s">
        <v>71</v>
      </c>
      <c r="D172" s="56" t="s">
        <v>290</v>
      </c>
      <c r="E172" s="56" t="s">
        <v>299</v>
      </c>
      <c r="F172" s="57" t="s">
        <v>291</v>
      </c>
    </row>
    <row r="173" spans="1:8" x14ac:dyDescent="0.25">
      <c r="A173" s="85">
        <v>1150</v>
      </c>
      <c r="B173" s="83" t="s">
        <v>300</v>
      </c>
      <c r="C173" s="86">
        <v>0</v>
      </c>
      <c r="D173" s="83"/>
      <c r="E173" s="83"/>
      <c r="F173" s="83"/>
    </row>
    <row r="174" spans="1:8" x14ac:dyDescent="0.25">
      <c r="A174" s="85">
        <v>1151</v>
      </c>
      <c r="B174" s="83" t="s">
        <v>301</v>
      </c>
      <c r="C174" s="86">
        <v>0</v>
      </c>
      <c r="D174" s="83"/>
      <c r="E174" s="83"/>
      <c r="F174" s="83"/>
    </row>
    <row r="175" spans="1:8" x14ac:dyDescent="0.25">
      <c r="A175" s="83"/>
      <c r="B175" s="83"/>
      <c r="C175" s="83"/>
      <c r="D175" s="83"/>
      <c r="E175" s="83"/>
      <c r="F175" s="83"/>
    </row>
    <row r="176" spans="1:8" x14ac:dyDescent="0.25">
      <c r="A176" s="156" t="s">
        <v>302</v>
      </c>
      <c r="B176" s="156"/>
      <c r="C176" s="156"/>
      <c r="D176" s="156"/>
      <c r="E176" s="156"/>
      <c r="F176" s="156"/>
    </row>
    <row r="177" spans="1:10" s="84" customFormat="1" x14ac:dyDescent="0.25">
      <c r="A177" s="56" t="s">
        <v>69</v>
      </c>
      <c r="B177" s="56" t="s">
        <v>70</v>
      </c>
      <c r="C177" s="56" t="s">
        <v>71</v>
      </c>
      <c r="D177" s="56" t="s">
        <v>265</v>
      </c>
      <c r="E177" s="56" t="s">
        <v>278</v>
      </c>
      <c r="F177" s="56"/>
    </row>
    <row r="178" spans="1:10" x14ac:dyDescent="0.25">
      <c r="A178" s="85">
        <v>1213</v>
      </c>
      <c r="B178" s="83" t="s">
        <v>303</v>
      </c>
      <c r="C178" s="86">
        <v>0</v>
      </c>
      <c r="D178" s="83"/>
      <c r="E178" s="83"/>
      <c r="F178" s="83"/>
    </row>
    <row r="179" spans="1:10" x14ac:dyDescent="0.25">
      <c r="A179" s="83"/>
      <c r="B179" s="83"/>
      <c r="C179" s="83"/>
      <c r="D179" s="83"/>
      <c r="E179" s="83"/>
      <c r="F179" s="83"/>
    </row>
    <row r="180" spans="1:10" x14ac:dyDescent="0.25">
      <c r="A180" s="156" t="s">
        <v>304</v>
      </c>
      <c r="B180" s="156"/>
      <c r="C180" s="156"/>
      <c r="D180" s="156"/>
      <c r="E180" s="156"/>
      <c r="F180" s="156"/>
      <c r="G180" s="156"/>
      <c r="H180" s="156"/>
    </row>
    <row r="181" spans="1:10" s="84" customFormat="1" x14ac:dyDescent="0.25">
      <c r="A181" s="56" t="s">
        <v>69</v>
      </c>
      <c r="B181" s="56" t="s">
        <v>70</v>
      </c>
      <c r="C181" s="56" t="s">
        <v>71</v>
      </c>
      <c r="D181" s="56"/>
      <c r="E181" s="56"/>
      <c r="F181" s="56"/>
      <c r="G181" s="56"/>
      <c r="H181" s="56"/>
      <c r="I181" s="85"/>
      <c r="J181" s="85"/>
    </row>
    <row r="182" spans="1:10" x14ac:dyDescent="0.25">
      <c r="A182" s="85">
        <v>1211</v>
      </c>
      <c r="B182" s="83" t="s">
        <v>305</v>
      </c>
      <c r="C182" s="86">
        <v>0</v>
      </c>
      <c r="D182" s="83"/>
      <c r="E182" s="83"/>
      <c r="F182" s="83"/>
      <c r="G182" s="83"/>
      <c r="H182" s="83"/>
      <c r="I182" s="83"/>
      <c r="J182" s="83"/>
    </row>
    <row r="183" spans="1:10" x14ac:dyDescent="0.25">
      <c r="A183" s="85">
        <v>1212</v>
      </c>
      <c r="B183" s="83" t="s">
        <v>306</v>
      </c>
      <c r="C183" s="86">
        <v>0</v>
      </c>
      <c r="D183" s="83"/>
      <c r="E183" s="83"/>
      <c r="F183" s="83"/>
      <c r="G183" s="83"/>
      <c r="H183" s="83"/>
      <c r="I183" s="83"/>
      <c r="J183" s="83"/>
    </row>
    <row r="184" spans="1:10" x14ac:dyDescent="0.25">
      <c r="A184" s="85">
        <v>1214</v>
      </c>
      <c r="B184" s="83" t="s">
        <v>307</v>
      </c>
      <c r="C184" s="86">
        <v>0</v>
      </c>
      <c r="D184" s="83"/>
      <c r="E184" s="83"/>
      <c r="F184" s="83"/>
      <c r="G184" s="83"/>
      <c r="H184" s="83"/>
      <c r="I184" s="83"/>
      <c r="J184" s="83"/>
    </row>
    <row r="185" spans="1:10" x14ac:dyDescent="0.25">
      <c r="A185" s="83"/>
      <c r="B185" s="83"/>
      <c r="C185" s="83"/>
      <c r="D185" s="83"/>
      <c r="E185" s="83"/>
      <c r="F185" s="83"/>
      <c r="G185" s="83"/>
      <c r="H185" s="83"/>
      <c r="I185" s="83"/>
      <c r="J185" s="83"/>
    </row>
    <row r="186" spans="1:10" x14ac:dyDescent="0.25">
      <c r="A186" s="156" t="s">
        <v>308</v>
      </c>
      <c r="B186" s="156"/>
      <c r="C186" s="156"/>
      <c r="D186" s="156"/>
      <c r="E186" s="156"/>
      <c r="F186" s="156"/>
      <c r="G186" s="156"/>
      <c r="H186" s="156"/>
      <c r="I186" s="156"/>
      <c r="J186" s="156"/>
    </row>
    <row r="187" spans="1:10" s="84" customFormat="1" x14ac:dyDescent="0.25">
      <c r="A187" s="56" t="s">
        <v>69</v>
      </c>
      <c r="B187" s="56" t="s">
        <v>70</v>
      </c>
      <c r="C187" s="56" t="s">
        <v>71</v>
      </c>
      <c r="D187" s="56" t="s">
        <v>309</v>
      </c>
      <c r="E187" s="56" t="s">
        <v>310</v>
      </c>
      <c r="F187" s="56" t="s">
        <v>311</v>
      </c>
      <c r="G187" s="56" t="s">
        <v>312</v>
      </c>
      <c r="H187" s="56" t="s">
        <v>313</v>
      </c>
      <c r="I187" s="56" t="s">
        <v>314</v>
      </c>
      <c r="J187" s="56" t="s">
        <v>315</v>
      </c>
    </row>
    <row r="188" spans="1:10" s="106" customFormat="1" x14ac:dyDescent="0.25">
      <c r="A188" s="91">
        <v>1230</v>
      </c>
      <c r="B188" s="94" t="s">
        <v>316</v>
      </c>
      <c r="C188" s="93">
        <v>0</v>
      </c>
      <c r="D188" s="93">
        <v>0</v>
      </c>
      <c r="E188" s="93">
        <v>0</v>
      </c>
      <c r="F188" s="94"/>
      <c r="G188" s="94"/>
      <c r="H188" s="94"/>
      <c r="I188" s="94"/>
      <c r="J188" s="94"/>
    </row>
    <row r="189" spans="1:10" x14ac:dyDescent="0.25">
      <c r="A189" s="85">
        <v>1231</v>
      </c>
      <c r="B189" s="83" t="s">
        <v>317</v>
      </c>
      <c r="C189" s="86">
        <v>0</v>
      </c>
      <c r="D189" s="89"/>
      <c r="E189" s="89"/>
      <c r="F189" s="83"/>
      <c r="G189" s="83"/>
      <c r="H189" s="83"/>
      <c r="I189" s="83"/>
      <c r="J189" s="83"/>
    </row>
    <row r="190" spans="1:10" x14ac:dyDescent="0.25">
      <c r="A190" s="85">
        <v>1232</v>
      </c>
      <c r="B190" s="83" t="s">
        <v>318</v>
      </c>
      <c r="C190" s="86">
        <v>0</v>
      </c>
      <c r="D190" s="86">
        <v>0</v>
      </c>
      <c r="E190" s="86">
        <v>0</v>
      </c>
      <c r="F190" s="83"/>
      <c r="G190" s="83"/>
      <c r="H190" s="83"/>
      <c r="I190" s="83"/>
      <c r="J190" s="83"/>
    </row>
    <row r="191" spans="1:10" x14ac:dyDescent="0.25">
      <c r="A191" s="85">
        <v>1233</v>
      </c>
      <c r="B191" s="83" t="s">
        <v>319</v>
      </c>
      <c r="C191" s="86">
        <v>0</v>
      </c>
      <c r="D191" s="86">
        <v>0</v>
      </c>
      <c r="E191" s="86">
        <v>0</v>
      </c>
      <c r="F191" s="83"/>
      <c r="G191" s="83"/>
      <c r="H191" s="83"/>
      <c r="I191" s="83"/>
      <c r="J191" s="83"/>
    </row>
    <row r="192" spans="1:10" x14ac:dyDescent="0.25">
      <c r="A192" s="85">
        <v>1234</v>
      </c>
      <c r="B192" s="83" t="s">
        <v>320</v>
      </c>
      <c r="C192" s="86">
        <v>0</v>
      </c>
      <c r="D192" s="86">
        <v>0</v>
      </c>
      <c r="E192" s="86">
        <v>0</v>
      </c>
      <c r="F192" s="83"/>
      <c r="G192" s="83"/>
      <c r="H192" s="83"/>
      <c r="I192" s="83"/>
      <c r="J192" s="83"/>
    </row>
    <row r="193" spans="1:11" x14ac:dyDescent="0.25">
      <c r="A193" s="85">
        <v>1235</v>
      </c>
      <c r="B193" s="83" t="s">
        <v>321</v>
      </c>
      <c r="C193" s="86">
        <v>0</v>
      </c>
      <c r="D193" s="86">
        <v>0</v>
      </c>
      <c r="E193" s="86">
        <v>0</v>
      </c>
      <c r="F193" s="83"/>
      <c r="G193" s="83"/>
      <c r="H193" s="83"/>
      <c r="I193" s="83"/>
      <c r="J193" s="83"/>
    </row>
    <row r="194" spans="1:11" x14ac:dyDescent="0.25">
      <c r="A194" s="85">
        <v>1236</v>
      </c>
      <c r="B194" s="83" t="s">
        <v>322</v>
      </c>
      <c r="C194" s="86">
        <v>0</v>
      </c>
      <c r="D194" s="86">
        <v>0</v>
      </c>
      <c r="E194" s="86">
        <v>0</v>
      </c>
      <c r="F194" s="83"/>
      <c r="G194" s="83"/>
      <c r="H194" s="83"/>
      <c r="I194" s="83"/>
      <c r="J194" s="83"/>
    </row>
    <row r="195" spans="1:11" x14ac:dyDescent="0.25">
      <c r="A195" s="85">
        <v>1239</v>
      </c>
      <c r="B195" s="83" t="s">
        <v>323</v>
      </c>
      <c r="C195" s="86">
        <v>0</v>
      </c>
      <c r="D195" s="86">
        <v>0</v>
      </c>
      <c r="E195" s="86">
        <v>0</v>
      </c>
      <c r="F195" s="83"/>
      <c r="G195" s="83"/>
      <c r="H195" s="83"/>
      <c r="I195" s="83"/>
      <c r="J195" s="83"/>
    </row>
    <row r="196" spans="1:11" s="106" customFormat="1" x14ac:dyDescent="0.25">
      <c r="A196" s="91">
        <v>1240</v>
      </c>
      <c r="B196" s="94" t="s">
        <v>324</v>
      </c>
      <c r="C196" s="93">
        <f>+C197+C202+C207+C210+C214</f>
        <v>25228428.109999999</v>
      </c>
      <c r="D196" s="93">
        <f>+D197+D202+D207+D210+D214</f>
        <v>377836.05939027958</v>
      </c>
      <c r="E196" s="93">
        <f>+E197+E202+E207+E210+E214</f>
        <v>20605045.354168944</v>
      </c>
      <c r="F196" s="94"/>
      <c r="G196" s="94"/>
      <c r="H196" s="94"/>
      <c r="I196" s="94"/>
      <c r="J196" s="94"/>
      <c r="K196" s="141"/>
    </row>
    <row r="197" spans="1:11" x14ac:dyDescent="0.25">
      <c r="A197" s="85">
        <v>1241</v>
      </c>
      <c r="B197" s="83" t="s">
        <v>325</v>
      </c>
      <c r="C197" s="120">
        <f>+SUM(C198:C201)</f>
        <v>5584310.1400000006</v>
      </c>
      <c r="D197" s="120">
        <f>+SUM(D198:D201)</f>
        <v>42619.595102300009</v>
      </c>
      <c r="E197" s="120">
        <f>+SUM(E198:E201)</f>
        <v>5019062.2630027244</v>
      </c>
      <c r="F197" s="83"/>
      <c r="G197" s="83"/>
      <c r="H197" s="83"/>
      <c r="I197" s="83"/>
      <c r="J197" s="83"/>
    </row>
    <row r="198" spans="1:11" s="109" customFormat="1" ht="11.25" x14ac:dyDescent="0.2">
      <c r="A198" s="108" t="s">
        <v>892</v>
      </c>
      <c r="B198" s="109" t="s">
        <v>893</v>
      </c>
      <c r="C198" s="110">
        <v>1770271.35</v>
      </c>
      <c r="D198" s="110">
        <v>13096.23383000001</v>
      </c>
      <c r="E198" s="110">
        <v>1418902.8191470895</v>
      </c>
      <c r="F198" s="129" t="s">
        <v>1193</v>
      </c>
      <c r="G198" s="134">
        <v>0.1</v>
      </c>
      <c r="H198" s="2" t="s">
        <v>1194</v>
      </c>
      <c r="I198" s="131"/>
    </row>
    <row r="199" spans="1:11" s="109" customFormat="1" ht="11.25" x14ac:dyDescent="0.2">
      <c r="A199" s="108" t="s">
        <v>894</v>
      </c>
      <c r="B199" s="109" t="s">
        <v>895</v>
      </c>
      <c r="C199" s="110">
        <v>814637</v>
      </c>
      <c r="D199" s="110">
        <v>0</v>
      </c>
      <c r="E199" s="110">
        <v>814633.96500000067</v>
      </c>
      <c r="F199" s="129" t="s">
        <v>1193</v>
      </c>
      <c r="G199" s="134">
        <v>0.1</v>
      </c>
      <c r="H199" s="2" t="s">
        <v>1194</v>
      </c>
      <c r="I199" s="131"/>
    </row>
    <row r="200" spans="1:11" s="109" customFormat="1" ht="11.25" x14ac:dyDescent="0.2">
      <c r="A200" s="108" t="s">
        <v>896</v>
      </c>
      <c r="B200" s="109" t="s">
        <v>897</v>
      </c>
      <c r="C200" s="110">
        <v>2874299.14</v>
      </c>
      <c r="D200" s="110">
        <v>29523.361272300001</v>
      </c>
      <c r="E200" s="110">
        <v>2660407.8321889676</v>
      </c>
      <c r="F200" s="129" t="s">
        <v>1193</v>
      </c>
      <c r="G200" s="135">
        <v>0.33300000000000002</v>
      </c>
      <c r="H200" s="2" t="s">
        <v>1194</v>
      </c>
      <c r="I200" s="131"/>
    </row>
    <row r="201" spans="1:11" s="109" customFormat="1" ht="11.25" x14ac:dyDescent="0.2">
      <c r="A201" s="108" t="s">
        <v>898</v>
      </c>
      <c r="B201" s="109" t="s">
        <v>899</v>
      </c>
      <c r="C201" s="110">
        <v>125102.65</v>
      </c>
      <c r="D201" s="110">
        <v>0</v>
      </c>
      <c r="E201" s="110">
        <v>125117.64666666662</v>
      </c>
      <c r="F201" s="129" t="s">
        <v>1193</v>
      </c>
      <c r="G201" s="136">
        <v>0.1</v>
      </c>
      <c r="H201" s="2" t="s">
        <v>1194</v>
      </c>
      <c r="I201" s="131"/>
    </row>
    <row r="202" spans="1:11" x14ac:dyDescent="0.25">
      <c r="A202" s="85">
        <v>1242</v>
      </c>
      <c r="B202" s="83" t="s">
        <v>326</v>
      </c>
      <c r="C202" s="120">
        <f>+SUM(C203:C205)</f>
        <v>12377640.43</v>
      </c>
      <c r="D202" s="120">
        <f t="shared" ref="D202:E202" si="5">+SUM(D203:D205)</f>
        <v>318365.44453797955</v>
      </c>
      <c r="E202" s="120">
        <f t="shared" si="5"/>
        <v>9079051.3181039505</v>
      </c>
      <c r="F202" s="83"/>
      <c r="G202" s="83"/>
      <c r="H202" s="83"/>
      <c r="I202" s="83"/>
      <c r="J202" s="83"/>
    </row>
    <row r="203" spans="1:11" s="109" customFormat="1" ht="11.25" x14ac:dyDescent="0.2">
      <c r="A203" s="108" t="s">
        <v>905</v>
      </c>
      <c r="B203" s="109" t="s">
        <v>904</v>
      </c>
      <c r="C203" s="110">
        <v>5391356.0899999999</v>
      </c>
      <c r="D203" s="110">
        <v>92794.658286700069</v>
      </c>
      <c r="E203" s="110">
        <v>5099903.5562556991</v>
      </c>
      <c r="F203" s="129" t="s">
        <v>1193</v>
      </c>
      <c r="G203" s="134">
        <v>0.33300000000000002</v>
      </c>
      <c r="H203" s="2" t="s">
        <v>1194</v>
      </c>
      <c r="I203" s="131"/>
    </row>
    <row r="204" spans="1:11" s="109" customFormat="1" ht="11.25" x14ac:dyDescent="0.2">
      <c r="A204" s="108" t="s">
        <v>903</v>
      </c>
      <c r="B204" s="109" t="s">
        <v>902</v>
      </c>
      <c r="C204" s="110">
        <v>618256.76</v>
      </c>
      <c r="D204" s="110">
        <v>3616.6934846000004</v>
      </c>
      <c r="E204" s="110">
        <v>586586.91263460019</v>
      </c>
      <c r="F204" s="129" t="s">
        <v>1193</v>
      </c>
      <c r="G204" s="134">
        <v>0.33300000000000002</v>
      </c>
      <c r="H204" s="2" t="s">
        <v>1194</v>
      </c>
      <c r="I204" s="131"/>
    </row>
    <row r="205" spans="1:11" s="109" customFormat="1" ht="11.25" x14ac:dyDescent="0.2">
      <c r="A205" s="108" t="s">
        <v>901</v>
      </c>
      <c r="B205" s="109" t="s">
        <v>900</v>
      </c>
      <c r="C205" s="110">
        <v>6368027.5800000001</v>
      </c>
      <c r="D205" s="110">
        <v>221954.09276667947</v>
      </c>
      <c r="E205" s="110">
        <v>3392560.8492136518</v>
      </c>
      <c r="F205" s="129" t="s">
        <v>1193</v>
      </c>
      <c r="G205" s="134">
        <v>0.2</v>
      </c>
      <c r="H205" s="2" t="s">
        <v>1194</v>
      </c>
      <c r="I205" s="131"/>
    </row>
    <row r="206" spans="1:11" x14ac:dyDescent="0.25">
      <c r="A206" s="85">
        <v>1243</v>
      </c>
      <c r="B206" s="83" t="s">
        <v>327</v>
      </c>
      <c r="C206" s="120">
        <v>0</v>
      </c>
      <c r="D206" s="120">
        <v>0</v>
      </c>
      <c r="E206" s="120">
        <v>0</v>
      </c>
      <c r="F206" s="83"/>
      <c r="G206" s="83"/>
      <c r="H206" s="83"/>
      <c r="I206" s="83"/>
      <c r="J206" s="83"/>
    </row>
    <row r="207" spans="1:11" x14ac:dyDescent="0.25">
      <c r="A207" s="85">
        <v>1244</v>
      </c>
      <c r="B207" s="83" t="s">
        <v>328</v>
      </c>
      <c r="C207" s="120">
        <f>+C208</f>
        <v>3279250.91</v>
      </c>
      <c r="D207" s="120">
        <f t="shared" ref="D207:E207" si="6">+D208</f>
        <v>8750.01</v>
      </c>
      <c r="E207" s="120">
        <f t="shared" si="6"/>
        <v>3055427.5738122682</v>
      </c>
      <c r="F207" s="83"/>
      <c r="G207" s="83"/>
      <c r="H207" s="83"/>
      <c r="I207" s="83"/>
      <c r="J207" s="83"/>
    </row>
    <row r="208" spans="1:11" s="109" customFormat="1" ht="11.25" x14ac:dyDescent="0.2">
      <c r="A208" s="108" t="s">
        <v>906</v>
      </c>
      <c r="B208" s="109" t="s">
        <v>907</v>
      </c>
      <c r="C208" s="110">
        <v>3279250.91</v>
      </c>
      <c r="D208" s="110">
        <v>8750.01</v>
      </c>
      <c r="E208" s="110">
        <v>3055427.5738122682</v>
      </c>
      <c r="F208" s="129" t="s">
        <v>1193</v>
      </c>
      <c r="G208" s="134">
        <v>0.2</v>
      </c>
      <c r="H208" s="2" t="s">
        <v>1194</v>
      </c>
      <c r="I208" s="131"/>
    </row>
    <row r="209" spans="1:10" x14ac:dyDescent="0.25">
      <c r="A209" s="85">
        <v>1245</v>
      </c>
      <c r="B209" s="83" t="s">
        <v>329</v>
      </c>
      <c r="C209" s="120">
        <v>0</v>
      </c>
      <c r="D209" s="120">
        <v>0</v>
      </c>
      <c r="E209" s="120">
        <v>0</v>
      </c>
      <c r="F209" s="83"/>
      <c r="G209" s="83"/>
      <c r="H209" s="83"/>
      <c r="I209" s="83"/>
      <c r="J209" s="83"/>
    </row>
    <row r="210" spans="1:10" x14ac:dyDescent="0.25">
      <c r="A210" s="85">
        <v>1246</v>
      </c>
      <c r="B210" s="83" t="s">
        <v>330</v>
      </c>
      <c r="C210" s="120">
        <f>+SUM(C211:C213)</f>
        <v>3685483.49</v>
      </c>
      <c r="D210" s="120">
        <f>+D211+D212+D213</f>
        <v>8101.0097500000011</v>
      </c>
      <c r="E210" s="120">
        <f>+E211+E212+E213</f>
        <v>3451504.1992500001</v>
      </c>
      <c r="F210" s="83"/>
      <c r="G210" s="83"/>
      <c r="H210" s="83"/>
      <c r="I210" s="83"/>
      <c r="J210" s="83"/>
    </row>
    <row r="211" spans="1:10" s="109" customFormat="1" ht="11.25" x14ac:dyDescent="0.2">
      <c r="A211" s="108" t="s">
        <v>908</v>
      </c>
      <c r="B211" s="109" t="s">
        <v>909</v>
      </c>
      <c r="C211" s="110">
        <v>244788.61</v>
      </c>
      <c r="D211" s="110">
        <v>6119.7402500000007</v>
      </c>
      <c r="E211" s="110">
        <v>59108.767083333347</v>
      </c>
      <c r="F211" s="129" t="s">
        <v>1193</v>
      </c>
      <c r="G211" s="134">
        <v>0.1</v>
      </c>
      <c r="H211" s="2" t="s">
        <v>1194</v>
      </c>
      <c r="I211" s="131"/>
    </row>
    <row r="212" spans="1:10" s="109" customFormat="1" ht="11.25" x14ac:dyDescent="0.2">
      <c r="A212" s="108" t="s">
        <v>910</v>
      </c>
      <c r="B212" s="109" t="s">
        <v>911</v>
      </c>
      <c r="C212" s="110">
        <v>99183.63</v>
      </c>
      <c r="D212" s="110">
        <v>1125.99</v>
      </c>
      <c r="E212" s="110">
        <v>80533.872750000039</v>
      </c>
      <c r="F212" s="129" t="s">
        <v>1193</v>
      </c>
      <c r="G212" s="134">
        <v>0.1</v>
      </c>
      <c r="H212" s="2" t="s">
        <v>1194</v>
      </c>
      <c r="I212" s="131"/>
    </row>
    <row r="213" spans="1:10" s="109" customFormat="1" ht="11.25" x14ac:dyDescent="0.2">
      <c r="A213" s="108" t="s">
        <v>912</v>
      </c>
      <c r="B213" s="109" t="s">
        <v>913</v>
      </c>
      <c r="C213" s="110">
        <v>3341511.25</v>
      </c>
      <c r="D213" s="110">
        <v>855.2795000000001</v>
      </c>
      <c r="E213" s="110">
        <v>3311861.5594166666</v>
      </c>
      <c r="F213" s="129" t="s">
        <v>1193</v>
      </c>
      <c r="G213" s="134">
        <v>0.1</v>
      </c>
      <c r="H213" s="2" t="s">
        <v>1194</v>
      </c>
      <c r="I213" s="131"/>
    </row>
    <row r="214" spans="1:10" x14ac:dyDescent="0.25">
      <c r="A214" s="85">
        <v>1247</v>
      </c>
      <c r="B214" s="83" t="s">
        <v>331</v>
      </c>
      <c r="C214" s="120">
        <f>+C215</f>
        <v>301743.14</v>
      </c>
      <c r="D214" s="120">
        <f t="shared" ref="D214:E214" si="7">+D215</f>
        <v>0</v>
      </c>
      <c r="E214" s="120">
        <f t="shared" si="7"/>
        <v>0</v>
      </c>
      <c r="F214" s="83"/>
      <c r="G214" s="83"/>
      <c r="H214" s="83"/>
      <c r="I214" s="83"/>
      <c r="J214" s="83"/>
    </row>
    <row r="215" spans="1:10" s="109" customFormat="1" ht="11.25" x14ac:dyDescent="0.2">
      <c r="A215" s="108" t="s">
        <v>914</v>
      </c>
      <c r="B215" s="109" t="s">
        <v>915</v>
      </c>
      <c r="C215" s="110">
        <v>301743.14</v>
      </c>
      <c r="D215" s="110">
        <v>0</v>
      </c>
      <c r="E215" s="110">
        <v>0</v>
      </c>
      <c r="H215" s="131"/>
      <c r="I215" s="131"/>
    </row>
    <row r="216" spans="1:10" x14ac:dyDescent="0.25">
      <c r="A216" s="85">
        <v>1248</v>
      </c>
      <c r="B216" s="83" t="s">
        <v>332</v>
      </c>
      <c r="C216" s="86">
        <v>0</v>
      </c>
      <c r="D216" s="86">
        <v>0</v>
      </c>
      <c r="E216" s="86">
        <v>0</v>
      </c>
      <c r="F216" s="83"/>
      <c r="G216" s="83"/>
      <c r="H216" s="83"/>
      <c r="I216" s="83"/>
      <c r="J216" s="83"/>
    </row>
    <row r="217" spans="1:10" x14ac:dyDescent="0.25">
      <c r="A217" s="83"/>
      <c r="B217" s="83"/>
      <c r="C217" s="83"/>
      <c r="D217" s="83"/>
      <c r="E217" s="83"/>
      <c r="F217" s="83"/>
      <c r="G217" s="83"/>
      <c r="H217" s="83"/>
      <c r="I217" s="83"/>
      <c r="J217" s="83"/>
    </row>
    <row r="218" spans="1:10" x14ac:dyDescent="0.25">
      <c r="A218" s="156" t="s">
        <v>333</v>
      </c>
      <c r="B218" s="156"/>
      <c r="C218" s="156"/>
      <c r="D218" s="156"/>
      <c r="E218" s="156"/>
      <c r="F218" s="156"/>
      <c r="G218" s="156"/>
      <c r="H218" s="83"/>
      <c r="I218" s="83"/>
      <c r="J218" s="83"/>
    </row>
    <row r="219" spans="1:10" s="84" customFormat="1" x14ac:dyDescent="0.25">
      <c r="A219" s="56" t="s">
        <v>69</v>
      </c>
      <c r="B219" s="56" t="s">
        <v>70</v>
      </c>
      <c r="C219" s="56" t="s">
        <v>71</v>
      </c>
      <c r="D219" s="56" t="s">
        <v>334</v>
      </c>
      <c r="E219" s="56" t="s">
        <v>335</v>
      </c>
      <c r="F219" s="56" t="s">
        <v>336</v>
      </c>
      <c r="G219" s="56" t="s">
        <v>337</v>
      </c>
      <c r="H219" s="85"/>
      <c r="I219" s="85"/>
      <c r="J219" s="85"/>
    </row>
    <row r="220" spans="1:10" s="106" customFormat="1" x14ac:dyDescent="0.25">
      <c r="A220" s="91">
        <v>1250</v>
      </c>
      <c r="B220" s="94" t="s">
        <v>338</v>
      </c>
      <c r="C220" s="93">
        <f>+C221</f>
        <v>133169</v>
      </c>
      <c r="D220" s="93">
        <f t="shared" ref="D220:E221" si="8">+D221</f>
        <v>1664.61</v>
      </c>
      <c r="E220" s="93">
        <f t="shared" si="8"/>
        <v>53183.49</v>
      </c>
      <c r="F220" s="94"/>
      <c r="G220" s="94"/>
      <c r="H220" s="94"/>
      <c r="I220" s="94"/>
      <c r="J220" s="94"/>
    </row>
    <row r="221" spans="1:10" x14ac:dyDescent="0.25">
      <c r="A221" s="85">
        <v>1251</v>
      </c>
      <c r="B221" s="83" t="s">
        <v>339</v>
      </c>
      <c r="C221" s="86">
        <f>+C222</f>
        <v>133169</v>
      </c>
      <c r="D221" s="86">
        <f t="shared" si="8"/>
        <v>1664.61</v>
      </c>
      <c r="E221" s="86">
        <f t="shared" si="8"/>
        <v>53183.49</v>
      </c>
      <c r="F221" s="83"/>
      <c r="G221" s="83"/>
      <c r="H221" s="83"/>
      <c r="I221" s="83"/>
      <c r="J221" s="83"/>
    </row>
    <row r="222" spans="1:10" s="109" customFormat="1" ht="11.25" x14ac:dyDescent="0.2">
      <c r="A222" s="108" t="s">
        <v>916</v>
      </c>
      <c r="B222" s="109" t="s">
        <v>917</v>
      </c>
      <c r="C222" s="110">
        <v>133169</v>
      </c>
      <c r="D222" s="110">
        <v>1664.61</v>
      </c>
      <c r="E222" s="110">
        <v>53183.49</v>
      </c>
      <c r="F222" s="2" t="s">
        <v>1193</v>
      </c>
      <c r="G222" s="137">
        <v>0.05</v>
      </c>
      <c r="H222" s="2" t="s">
        <v>1194</v>
      </c>
      <c r="I222" s="131"/>
    </row>
    <row r="223" spans="1:10" x14ac:dyDescent="0.25">
      <c r="A223" s="85">
        <v>1252</v>
      </c>
      <c r="B223" s="83" t="s">
        <v>340</v>
      </c>
      <c r="C223" s="86">
        <v>0</v>
      </c>
      <c r="D223" s="86">
        <v>0</v>
      </c>
      <c r="E223" s="86">
        <v>0</v>
      </c>
      <c r="F223" s="83"/>
      <c r="G223" s="83"/>
      <c r="H223" s="83"/>
      <c r="I223" s="83"/>
      <c r="J223" s="83"/>
    </row>
    <row r="224" spans="1:10" x14ac:dyDescent="0.25">
      <c r="A224" s="85">
        <v>1253</v>
      </c>
      <c r="B224" s="83" t="s">
        <v>341</v>
      </c>
      <c r="C224" s="86">
        <v>0</v>
      </c>
      <c r="D224" s="86">
        <v>0</v>
      </c>
      <c r="E224" s="86">
        <v>0</v>
      </c>
      <c r="F224" s="83"/>
      <c r="G224" s="83"/>
      <c r="H224" s="83"/>
      <c r="I224" s="83"/>
      <c r="J224" s="83"/>
    </row>
    <row r="225" spans="1:10" x14ac:dyDescent="0.25">
      <c r="A225" s="85">
        <v>1254</v>
      </c>
      <c r="B225" s="83" t="s">
        <v>342</v>
      </c>
      <c r="C225" s="86">
        <v>0</v>
      </c>
      <c r="D225" s="86">
        <v>0</v>
      </c>
      <c r="E225" s="86">
        <v>0</v>
      </c>
      <c r="F225" s="83"/>
      <c r="G225" s="83"/>
      <c r="H225" s="83"/>
      <c r="I225" s="83"/>
      <c r="J225" s="83"/>
    </row>
    <row r="226" spans="1:10" x14ac:dyDescent="0.25">
      <c r="A226" s="85">
        <v>1259</v>
      </c>
      <c r="B226" s="83" t="s">
        <v>343</v>
      </c>
      <c r="C226" s="86">
        <v>0</v>
      </c>
      <c r="D226" s="86">
        <v>0</v>
      </c>
      <c r="E226" s="86">
        <v>0</v>
      </c>
      <c r="F226" s="83"/>
      <c r="G226" s="83"/>
    </row>
    <row r="227" spans="1:10" x14ac:dyDescent="0.25">
      <c r="A227" s="91">
        <v>1270</v>
      </c>
      <c r="B227" s="83" t="s">
        <v>344</v>
      </c>
      <c r="C227" s="86">
        <f>+C228+C229+C230+C233+C234+C235</f>
        <v>19166.2</v>
      </c>
      <c r="D227" s="89"/>
      <c r="E227" s="89"/>
      <c r="F227" s="83"/>
      <c r="G227" s="83"/>
    </row>
    <row r="228" spans="1:10" x14ac:dyDescent="0.25">
      <c r="A228" s="85">
        <v>1271</v>
      </c>
      <c r="B228" s="83" t="s">
        <v>345</v>
      </c>
      <c r="C228" s="86">
        <v>0</v>
      </c>
      <c r="D228" s="89"/>
      <c r="E228" s="89"/>
      <c r="F228" s="83"/>
      <c r="G228" s="83"/>
    </row>
    <row r="229" spans="1:10" x14ac:dyDescent="0.25">
      <c r="A229" s="85">
        <v>1272</v>
      </c>
      <c r="B229" s="83" t="s">
        <v>346</v>
      </c>
      <c r="C229" s="86">
        <v>0</v>
      </c>
      <c r="D229" s="89"/>
      <c r="E229" s="89"/>
      <c r="F229" s="83"/>
      <c r="G229" s="83"/>
    </row>
    <row r="230" spans="1:10" x14ac:dyDescent="0.25">
      <c r="A230" s="85">
        <v>1273</v>
      </c>
      <c r="B230" s="83" t="s">
        <v>347</v>
      </c>
      <c r="C230" s="86">
        <f>+C231+C232</f>
        <v>19166.2</v>
      </c>
      <c r="D230" s="89"/>
      <c r="E230" s="89"/>
      <c r="F230" s="83"/>
      <c r="G230" s="83"/>
    </row>
    <row r="231" spans="1:10" s="109" customFormat="1" x14ac:dyDescent="0.25">
      <c r="A231" s="108" t="s">
        <v>1195</v>
      </c>
      <c r="B231" s="109" t="s">
        <v>1196</v>
      </c>
      <c r="C231" s="110">
        <v>1750</v>
      </c>
      <c r="D231" s="89"/>
      <c r="E231" s="89"/>
      <c r="F231" t="s">
        <v>622</v>
      </c>
      <c r="H231" s="131"/>
      <c r="I231" s="131"/>
    </row>
    <row r="232" spans="1:10" s="109" customFormat="1" x14ac:dyDescent="0.25">
      <c r="A232" s="108" t="s">
        <v>1197</v>
      </c>
      <c r="B232" s="109" t="s">
        <v>1198</v>
      </c>
      <c r="C232" s="110">
        <v>17416.2</v>
      </c>
      <c r="D232" s="89"/>
      <c r="E232" s="89"/>
      <c r="F232" t="s">
        <v>622</v>
      </c>
      <c r="H232" s="131"/>
      <c r="I232" s="131"/>
    </row>
    <row r="233" spans="1:10" x14ac:dyDescent="0.25">
      <c r="A233" s="85">
        <v>1274</v>
      </c>
      <c r="B233" s="83" t="s">
        <v>348</v>
      </c>
      <c r="C233" s="86">
        <v>0</v>
      </c>
      <c r="D233" s="89"/>
      <c r="E233" s="89"/>
      <c r="F233" s="83"/>
      <c r="G233" s="83"/>
    </row>
    <row r="234" spans="1:10" x14ac:dyDescent="0.25">
      <c r="A234" s="85">
        <v>1275</v>
      </c>
      <c r="B234" s="83" t="s">
        <v>349</v>
      </c>
      <c r="C234" s="86">
        <v>0</v>
      </c>
      <c r="D234" s="89"/>
      <c r="E234" s="89"/>
      <c r="F234" s="83"/>
      <c r="G234" s="83"/>
    </row>
    <row r="235" spans="1:10" x14ac:dyDescent="0.25">
      <c r="A235" s="85">
        <v>1279</v>
      </c>
      <c r="B235" s="83" t="s">
        <v>350</v>
      </c>
      <c r="C235" s="86">
        <v>0</v>
      </c>
      <c r="D235" s="89"/>
      <c r="E235" s="89"/>
      <c r="F235" s="83"/>
      <c r="G235" s="83"/>
    </row>
    <row r="236" spans="1:10" x14ac:dyDescent="0.25">
      <c r="A236" s="83"/>
      <c r="B236" s="83"/>
      <c r="C236" s="83"/>
      <c r="D236" s="83"/>
      <c r="E236" s="83"/>
      <c r="F236" s="83"/>
      <c r="G236" s="83"/>
    </row>
    <row r="237" spans="1:10" x14ac:dyDescent="0.25">
      <c r="A237" s="156" t="s">
        <v>351</v>
      </c>
      <c r="B237" s="156"/>
      <c r="C237" s="156"/>
      <c r="D237" s="156"/>
      <c r="E237" s="156"/>
      <c r="F237" s="156"/>
      <c r="G237" s="156"/>
    </row>
    <row r="238" spans="1:10" s="84" customFormat="1" x14ac:dyDescent="0.25">
      <c r="A238" s="56" t="s">
        <v>69</v>
      </c>
      <c r="B238" s="56" t="s">
        <v>70</v>
      </c>
      <c r="C238" s="56" t="s">
        <v>71</v>
      </c>
      <c r="D238" s="56" t="s">
        <v>313</v>
      </c>
      <c r="E238" s="56"/>
      <c r="F238" s="56"/>
      <c r="G238" s="56"/>
    </row>
    <row r="239" spans="1:10" s="106" customFormat="1" x14ac:dyDescent="0.25">
      <c r="A239" s="91">
        <v>1160</v>
      </c>
      <c r="B239" s="94" t="s">
        <v>352</v>
      </c>
      <c r="C239" s="93">
        <v>0</v>
      </c>
      <c r="D239" s="94"/>
      <c r="E239" s="94"/>
      <c r="F239" s="94"/>
      <c r="G239" s="94"/>
    </row>
    <row r="240" spans="1:10" x14ac:dyDescent="0.25">
      <c r="A240" s="85">
        <v>1161</v>
      </c>
      <c r="B240" s="83" t="s">
        <v>353</v>
      </c>
      <c r="C240" s="86">
        <v>0</v>
      </c>
      <c r="D240" s="83"/>
      <c r="E240" s="83"/>
      <c r="F240" s="83"/>
      <c r="G240" s="83"/>
    </row>
    <row r="241" spans="1:8" x14ac:dyDescent="0.25">
      <c r="A241" s="85">
        <v>1162</v>
      </c>
      <c r="B241" s="83" t="s">
        <v>354</v>
      </c>
      <c r="C241" s="86">
        <v>0</v>
      </c>
      <c r="D241" s="83"/>
      <c r="E241" s="83"/>
      <c r="F241" s="83"/>
      <c r="G241" s="83"/>
    </row>
    <row r="242" spans="1:8" x14ac:dyDescent="0.25">
      <c r="A242" s="83"/>
      <c r="B242" s="83"/>
      <c r="C242" s="83"/>
      <c r="D242" s="83"/>
      <c r="E242" s="83"/>
      <c r="F242" s="83"/>
      <c r="G242" s="83"/>
    </row>
    <row r="243" spans="1:8" x14ac:dyDescent="0.25">
      <c r="A243" s="156" t="s">
        <v>355</v>
      </c>
      <c r="B243" s="156"/>
      <c r="C243" s="156"/>
      <c r="D243" s="156"/>
      <c r="E243" s="156"/>
      <c r="F243" s="156"/>
      <c r="G243" s="156"/>
      <c r="H243" s="156"/>
    </row>
    <row r="244" spans="1:8" s="84" customFormat="1" x14ac:dyDescent="0.25">
      <c r="A244" s="56" t="s">
        <v>69</v>
      </c>
      <c r="B244" s="56" t="s">
        <v>70</v>
      </c>
      <c r="C244" s="56" t="s">
        <v>71</v>
      </c>
      <c r="D244" s="56" t="s">
        <v>278</v>
      </c>
      <c r="E244" s="56"/>
      <c r="F244" s="56"/>
      <c r="G244" s="56"/>
      <c r="H244" s="56"/>
    </row>
    <row r="245" spans="1:8" s="106" customFormat="1" x14ac:dyDescent="0.25">
      <c r="A245" s="91">
        <v>1190</v>
      </c>
      <c r="B245" s="94" t="s">
        <v>356</v>
      </c>
      <c r="C245" s="93">
        <v>0</v>
      </c>
      <c r="D245" s="94"/>
      <c r="E245" s="94"/>
      <c r="F245" s="94"/>
      <c r="G245" s="94"/>
      <c r="H245" s="94"/>
    </row>
    <row r="246" spans="1:8" x14ac:dyDescent="0.25">
      <c r="A246" s="85">
        <v>1191</v>
      </c>
      <c r="B246" s="83" t="s">
        <v>357</v>
      </c>
      <c r="C246" s="86">
        <v>0</v>
      </c>
      <c r="D246" s="83"/>
      <c r="E246" s="83"/>
      <c r="F246" s="83"/>
      <c r="G246" s="83"/>
      <c r="H246" s="83"/>
    </row>
    <row r="247" spans="1:8" x14ac:dyDescent="0.25">
      <c r="A247" s="85">
        <v>1192</v>
      </c>
      <c r="B247" s="83" t="s">
        <v>358</v>
      </c>
      <c r="C247" s="86">
        <v>0</v>
      </c>
      <c r="D247" s="83"/>
      <c r="E247" s="83"/>
      <c r="F247" s="83"/>
      <c r="G247" s="83"/>
      <c r="H247" s="83"/>
    </row>
    <row r="248" spans="1:8" x14ac:dyDescent="0.25">
      <c r="A248" s="85">
        <v>1193</v>
      </c>
      <c r="B248" s="83" t="s">
        <v>359</v>
      </c>
      <c r="C248" s="86">
        <v>0</v>
      </c>
      <c r="D248" s="83"/>
      <c r="E248" s="83"/>
      <c r="F248" s="83"/>
      <c r="G248" s="83"/>
      <c r="H248" s="83"/>
    </row>
    <row r="249" spans="1:8" x14ac:dyDescent="0.25">
      <c r="A249" s="85">
        <v>1194</v>
      </c>
      <c r="B249" s="83" t="s">
        <v>360</v>
      </c>
      <c r="C249" s="86">
        <v>0</v>
      </c>
      <c r="D249" s="83"/>
      <c r="E249" s="83"/>
      <c r="F249" s="83"/>
      <c r="G249" s="83"/>
      <c r="H249" s="83"/>
    </row>
    <row r="250" spans="1:8" x14ac:dyDescent="0.25">
      <c r="A250" s="85">
        <v>1290</v>
      </c>
      <c r="B250" s="83" t="s">
        <v>361</v>
      </c>
      <c r="C250" s="86">
        <v>0</v>
      </c>
      <c r="D250" s="83"/>
      <c r="E250" s="83"/>
      <c r="F250" s="83"/>
      <c r="G250" s="83"/>
      <c r="H250" s="83"/>
    </row>
    <row r="251" spans="1:8" x14ac:dyDescent="0.25">
      <c r="A251" s="85">
        <v>1291</v>
      </c>
      <c r="B251" s="83" t="s">
        <v>362</v>
      </c>
      <c r="C251" s="86">
        <v>0</v>
      </c>
      <c r="D251" s="83"/>
      <c r="E251" s="83"/>
      <c r="F251" s="83"/>
      <c r="G251" s="83"/>
      <c r="H251" s="83"/>
    </row>
    <row r="252" spans="1:8" x14ac:dyDescent="0.25">
      <c r="A252" s="85">
        <v>1292</v>
      </c>
      <c r="B252" s="83" t="s">
        <v>363</v>
      </c>
      <c r="C252" s="86">
        <v>0</v>
      </c>
      <c r="D252" s="83"/>
      <c r="E252" s="83"/>
      <c r="F252" s="83"/>
      <c r="G252" s="83"/>
      <c r="H252" s="83"/>
    </row>
    <row r="253" spans="1:8" x14ac:dyDescent="0.25">
      <c r="A253" s="85">
        <v>1293</v>
      </c>
      <c r="B253" s="83" t="s">
        <v>364</v>
      </c>
      <c r="C253" s="86">
        <v>0</v>
      </c>
      <c r="D253" s="83"/>
      <c r="E253" s="83"/>
      <c r="F253" s="83"/>
      <c r="G253" s="83"/>
      <c r="H253" s="83"/>
    </row>
    <row r="254" spans="1:8" x14ac:dyDescent="0.25">
      <c r="A254" s="83"/>
      <c r="B254" s="83"/>
      <c r="C254" s="83"/>
      <c r="D254" s="83"/>
      <c r="E254" s="83"/>
      <c r="F254" s="83"/>
      <c r="G254" s="83"/>
      <c r="H254" s="83"/>
    </row>
    <row r="255" spans="1:8" x14ac:dyDescent="0.25">
      <c r="A255" s="156" t="s">
        <v>365</v>
      </c>
      <c r="B255" s="156"/>
      <c r="C255" s="156"/>
      <c r="D255" s="156"/>
      <c r="E255" s="156"/>
      <c r="F255" s="156"/>
      <c r="G255" s="156"/>
      <c r="H255" s="156"/>
    </row>
    <row r="256" spans="1:8" s="84" customFormat="1" x14ac:dyDescent="0.25">
      <c r="A256" s="56" t="s">
        <v>69</v>
      </c>
      <c r="B256" s="56" t="s">
        <v>70</v>
      </c>
      <c r="C256" s="56" t="s">
        <v>71</v>
      </c>
      <c r="D256" s="56" t="s">
        <v>274</v>
      </c>
      <c r="E256" s="56" t="s">
        <v>275</v>
      </c>
      <c r="F256" s="56" t="s">
        <v>276</v>
      </c>
      <c r="G256" s="56" t="s">
        <v>366</v>
      </c>
      <c r="H256" s="56" t="s">
        <v>367</v>
      </c>
    </row>
    <row r="257" spans="1:9" s="106" customFormat="1" x14ac:dyDescent="0.25">
      <c r="A257" s="91">
        <v>2110</v>
      </c>
      <c r="B257" s="94" t="s">
        <v>368</v>
      </c>
      <c r="C257" s="122">
        <f>+C258+C261+C385+C386+C387+C388+C389+C402+C403+C446+C447+C448+C449</f>
        <v>3635625.9499999997</v>
      </c>
      <c r="D257" s="122">
        <f>+D258+D261+D385+D386+D387+D388+D389+D402+D403+D446+D447+D448+D449</f>
        <v>3017621.77</v>
      </c>
      <c r="E257" s="122">
        <f>+E258+E261+E385+E386+E387+E388+E389+E402+E403+E446+E447+E448+E449</f>
        <v>144070.59</v>
      </c>
      <c r="F257" s="122">
        <f>+F258+F261+F385+F386+F387+F388+F389+F402+F403+F446+F447+F448+F449</f>
        <v>2813.56</v>
      </c>
      <c r="G257" s="122">
        <f>+G258+G261+G385+G386+G387+G388+G389+G402+G403+G446+G447+G448+G449</f>
        <v>471120.03000000014</v>
      </c>
      <c r="H257" s="94"/>
    </row>
    <row r="258" spans="1:9" x14ac:dyDescent="0.25">
      <c r="A258" s="85">
        <v>2111</v>
      </c>
      <c r="B258" s="83" t="s">
        <v>369</v>
      </c>
      <c r="C258" s="122">
        <f>+C259+C260</f>
        <v>7465.0199999999995</v>
      </c>
      <c r="D258" s="122">
        <f t="shared" ref="D258:G258" si="9">+D259+D260</f>
        <v>0</v>
      </c>
      <c r="E258" s="122">
        <f t="shared" si="9"/>
        <v>0</v>
      </c>
      <c r="F258" s="120">
        <f t="shared" si="9"/>
        <v>0</v>
      </c>
      <c r="G258" s="120">
        <f t="shared" si="9"/>
        <v>7465.0199999999995</v>
      </c>
      <c r="H258" s="83"/>
    </row>
    <row r="259" spans="1:9" s="109" customFormat="1" ht="11.25" x14ac:dyDescent="0.2">
      <c r="A259" s="108" t="s">
        <v>1199</v>
      </c>
      <c r="B259" s="109" t="s">
        <v>970</v>
      </c>
      <c r="C259" s="110">
        <v>5396.19</v>
      </c>
      <c r="D259" s="110">
        <v>0</v>
      </c>
      <c r="E259" s="110">
        <v>0</v>
      </c>
      <c r="F259" s="110">
        <v>0</v>
      </c>
      <c r="G259" s="110">
        <f>+C259</f>
        <v>5396.19</v>
      </c>
      <c r="H259" s="2" t="s">
        <v>1202</v>
      </c>
      <c r="I259" s="131"/>
    </row>
    <row r="260" spans="1:9" s="109" customFormat="1" ht="11.25" x14ac:dyDescent="0.2">
      <c r="A260" s="108" t="s">
        <v>1200</v>
      </c>
      <c r="B260" s="109" t="s">
        <v>1201</v>
      </c>
      <c r="C260" s="110">
        <v>2068.83</v>
      </c>
      <c r="D260" s="110">
        <v>0</v>
      </c>
      <c r="E260" s="110">
        <v>0</v>
      </c>
      <c r="F260" s="110">
        <v>0</v>
      </c>
      <c r="G260" s="110">
        <f>+C260</f>
        <v>2068.83</v>
      </c>
      <c r="H260" s="2" t="s">
        <v>1202</v>
      </c>
      <c r="I260" s="131"/>
    </row>
    <row r="261" spans="1:9" x14ac:dyDescent="0.25">
      <c r="A261" s="85">
        <v>2112</v>
      </c>
      <c r="B261" s="83" t="s">
        <v>370</v>
      </c>
      <c r="C261" s="122">
        <f>+SUM(C262:C384)</f>
        <v>1713710.43</v>
      </c>
      <c r="D261" s="122">
        <f>+SUM(D262:D384)</f>
        <v>1362147.12</v>
      </c>
      <c r="E261" s="122">
        <f>+SUM(E262:E384)</f>
        <v>20535</v>
      </c>
      <c r="F261" s="122">
        <f>+SUM(F262:F384)</f>
        <v>2813.56</v>
      </c>
      <c r="G261" s="122">
        <f>+SUM(G262:G384)</f>
        <v>328214.75000000012</v>
      </c>
      <c r="H261" s="83"/>
      <c r="I261" s="138"/>
    </row>
    <row r="262" spans="1:9" s="109" customFormat="1" x14ac:dyDescent="0.2">
      <c r="A262" s="108" t="s">
        <v>1203</v>
      </c>
      <c r="B262" s="109" t="s">
        <v>1204</v>
      </c>
      <c r="C262" s="110">
        <v>27395.02</v>
      </c>
      <c r="D262" s="110">
        <v>26166.02</v>
      </c>
      <c r="E262" s="110">
        <v>0</v>
      </c>
      <c r="F262" s="110">
        <v>0</v>
      </c>
      <c r="G262" s="110">
        <f>+C262-D262</f>
        <v>1229</v>
      </c>
      <c r="H262" s="2" t="s">
        <v>1202</v>
      </c>
      <c r="I262" s="138"/>
    </row>
    <row r="263" spans="1:9" s="109" customFormat="1" x14ac:dyDescent="0.2">
      <c r="A263" s="108" t="s">
        <v>1205</v>
      </c>
      <c r="B263" s="109" t="s">
        <v>1206</v>
      </c>
      <c r="C263" s="110">
        <v>38722.620000000003</v>
      </c>
      <c r="D263" s="110">
        <f>+C263-G263</f>
        <v>8125.0000000000036</v>
      </c>
      <c r="E263" s="110">
        <v>0</v>
      </c>
      <c r="F263" s="110">
        <v>0</v>
      </c>
      <c r="G263" s="110">
        <v>30597.62</v>
      </c>
      <c r="H263" s="2" t="s">
        <v>1202</v>
      </c>
      <c r="I263" s="138"/>
    </row>
    <row r="264" spans="1:9" s="109" customFormat="1" x14ac:dyDescent="0.2">
      <c r="A264" s="108" t="s">
        <v>1207</v>
      </c>
      <c r="B264" s="109" t="s">
        <v>1073</v>
      </c>
      <c r="C264" s="110">
        <v>23230</v>
      </c>
      <c r="D264" s="110">
        <v>2695</v>
      </c>
      <c r="E264" s="110">
        <f>+C264-D264</f>
        <v>20535</v>
      </c>
      <c r="F264" s="110">
        <v>0</v>
      </c>
      <c r="G264" s="110">
        <v>0</v>
      </c>
      <c r="H264" s="2" t="s">
        <v>1202</v>
      </c>
      <c r="I264" s="138"/>
    </row>
    <row r="265" spans="1:9" s="109" customFormat="1" x14ac:dyDescent="0.2">
      <c r="A265" s="108" t="s">
        <v>1208</v>
      </c>
      <c r="B265" s="109" t="s">
        <v>1097</v>
      </c>
      <c r="C265" s="110">
        <v>582.92999999999995</v>
      </c>
      <c r="D265" s="110">
        <v>0</v>
      </c>
      <c r="E265" s="110">
        <v>0</v>
      </c>
      <c r="F265" s="110">
        <v>0</v>
      </c>
      <c r="G265" s="110">
        <f>+C265</f>
        <v>582.92999999999995</v>
      </c>
      <c r="H265" s="2" t="s">
        <v>1202</v>
      </c>
      <c r="I265" s="138"/>
    </row>
    <row r="266" spans="1:9" s="109" customFormat="1" x14ac:dyDescent="0.2">
      <c r="A266" s="108" t="s">
        <v>1209</v>
      </c>
      <c r="B266" s="109" t="s">
        <v>1210</v>
      </c>
      <c r="C266" s="110">
        <v>37258.85</v>
      </c>
      <c r="D266" s="110">
        <f>+C266</f>
        <v>37258.85</v>
      </c>
      <c r="E266" s="110">
        <v>0</v>
      </c>
      <c r="F266" s="110">
        <v>0</v>
      </c>
      <c r="G266" s="110">
        <v>0</v>
      </c>
      <c r="H266" s="2" t="s">
        <v>1202</v>
      </c>
      <c r="I266" s="138"/>
    </row>
    <row r="267" spans="1:9" s="109" customFormat="1" x14ac:dyDescent="0.2">
      <c r="A267" s="108" t="s">
        <v>1211</v>
      </c>
      <c r="B267" s="109" t="s">
        <v>1123</v>
      </c>
      <c r="C267" s="110">
        <v>13220</v>
      </c>
      <c r="D267" s="110">
        <f>+C267</f>
        <v>13220</v>
      </c>
      <c r="E267" s="110">
        <v>0</v>
      </c>
      <c r="F267" s="110">
        <v>0</v>
      </c>
      <c r="G267" s="110">
        <v>0</v>
      </c>
      <c r="H267" s="2" t="s">
        <v>1202</v>
      </c>
      <c r="I267" s="138"/>
    </row>
    <row r="268" spans="1:9" s="109" customFormat="1" x14ac:dyDescent="0.2">
      <c r="A268" s="108" t="s">
        <v>1212</v>
      </c>
      <c r="B268" s="109" t="s">
        <v>1213</v>
      </c>
      <c r="C268" s="110">
        <v>7134</v>
      </c>
      <c r="D268" s="110">
        <v>0</v>
      </c>
      <c r="E268" s="110">
        <v>0</v>
      </c>
      <c r="F268" s="110">
        <v>0</v>
      </c>
      <c r="G268" s="110">
        <f>+C268</f>
        <v>7134</v>
      </c>
      <c r="H268" s="2" t="s">
        <v>1202</v>
      </c>
      <c r="I268" s="138"/>
    </row>
    <row r="269" spans="1:9" s="109" customFormat="1" x14ac:dyDescent="0.2">
      <c r="A269" s="108" t="s">
        <v>1214</v>
      </c>
      <c r="B269" s="109" t="s">
        <v>1215</v>
      </c>
      <c r="C269" s="110">
        <v>16912.5</v>
      </c>
      <c r="D269" s="110">
        <f>+C269</f>
        <v>16912.5</v>
      </c>
      <c r="E269" s="110">
        <v>0</v>
      </c>
      <c r="F269" s="110">
        <v>0</v>
      </c>
      <c r="G269" s="110">
        <v>0</v>
      </c>
      <c r="H269" s="2" t="s">
        <v>1202</v>
      </c>
      <c r="I269" s="138"/>
    </row>
    <row r="270" spans="1:9" s="109" customFormat="1" x14ac:dyDescent="0.2">
      <c r="A270" s="108" t="s">
        <v>1216</v>
      </c>
      <c r="B270" s="109" t="s">
        <v>1217</v>
      </c>
      <c r="C270" s="110">
        <v>23260</v>
      </c>
      <c r="D270" s="110">
        <f>+C270-G270</f>
        <v>23200</v>
      </c>
      <c r="E270" s="110">
        <v>0</v>
      </c>
      <c r="F270" s="110">
        <v>0</v>
      </c>
      <c r="G270" s="110">
        <v>60</v>
      </c>
      <c r="H270" s="2" t="s">
        <v>1202</v>
      </c>
      <c r="I270" s="138"/>
    </row>
    <row r="271" spans="1:9" s="109" customFormat="1" x14ac:dyDescent="0.2">
      <c r="A271" s="108" t="s">
        <v>1218</v>
      </c>
      <c r="B271" s="109" t="s">
        <v>1219</v>
      </c>
      <c r="C271" s="110">
        <v>36225</v>
      </c>
      <c r="D271" s="110">
        <f>+C271</f>
        <v>36225</v>
      </c>
      <c r="E271" s="110">
        <v>0</v>
      </c>
      <c r="F271" s="110">
        <v>0</v>
      </c>
      <c r="G271" s="110">
        <v>0</v>
      </c>
      <c r="H271" s="2" t="s">
        <v>1202</v>
      </c>
      <c r="I271" s="138"/>
    </row>
    <row r="272" spans="1:9" s="109" customFormat="1" x14ac:dyDescent="0.2">
      <c r="A272" s="108" t="s">
        <v>1220</v>
      </c>
      <c r="B272" s="109" t="s">
        <v>1221</v>
      </c>
      <c r="C272" s="110">
        <v>95154.8</v>
      </c>
      <c r="D272" s="110">
        <v>0</v>
      </c>
      <c r="E272" s="110">
        <v>0</v>
      </c>
      <c r="F272" s="110">
        <v>0</v>
      </c>
      <c r="G272" s="110">
        <f>+C272</f>
        <v>95154.8</v>
      </c>
      <c r="H272" s="2" t="s">
        <v>1202</v>
      </c>
      <c r="I272" s="138"/>
    </row>
    <row r="273" spans="1:9" s="109" customFormat="1" x14ac:dyDescent="0.2">
      <c r="A273" s="108" t="s">
        <v>1222</v>
      </c>
      <c r="B273" s="109" t="s">
        <v>1223</v>
      </c>
      <c r="C273" s="110">
        <v>14500</v>
      </c>
      <c r="D273" s="110">
        <v>0</v>
      </c>
      <c r="E273" s="110">
        <v>0</v>
      </c>
      <c r="F273" s="110">
        <v>0</v>
      </c>
      <c r="G273" s="110">
        <f>+C273</f>
        <v>14500</v>
      </c>
      <c r="H273" s="2" t="s">
        <v>1202</v>
      </c>
      <c r="I273" s="138"/>
    </row>
    <row r="274" spans="1:9" s="109" customFormat="1" x14ac:dyDescent="0.2">
      <c r="A274" s="108" t="s">
        <v>1224</v>
      </c>
      <c r="B274" s="109" t="s">
        <v>940</v>
      </c>
      <c r="C274" s="110">
        <v>3900</v>
      </c>
      <c r="D274" s="110">
        <v>0</v>
      </c>
      <c r="E274" s="110">
        <v>0</v>
      </c>
      <c r="F274" s="110">
        <v>0</v>
      </c>
      <c r="G274" s="110">
        <f t="shared" ref="G274:G275" si="10">+C274</f>
        <v>3900</v>
      </c>
      <c r="H274" s="2" t="s">
        <v>1202</v>
      </c>
      <c r="I274" s="138"/>
    </row>
    <row r="275" spans="1:9" s="109" customFormat="1" x14ac:dyDescent="0.2">
      <c r="A275" s="108" t="s">
        <v>1225</v>
      </c>
      <c r="B275" s="109" t="s">
        <v>1226</v>
      </c>
      <c r="C275" s="110">
        <v>21750</v>
      </c>
      <c r="D275" s="110">
        <v>0</v>
      </c>
      <c r="E275" s="110">
        <v>0</v>
      </c>
      <c r="F275" s="110">
        <v>0</v>
      </c>
      <c r="G275" s="110">
        <f t="shared" si="10"/>
        <v>21750</v>
      </c>
      <c r="H275" s="2" t="s">
        <v>1202</v>
      </c>
      <c r="I275" s="138"/>
    </row>
    <row r="276" spans="1:9" s="109" customFormat="1" x14ac:dyDescent="0.2">
      <c r="A276" s="108" t="s">
        <v>1227</v>
      </c>
      <c r="B276" s="109" t="s">
        <v>1228</v>
      </c>
      <c r="C276" s="110">
        <v>22508.28</v>
      </c>
      <c r="D276" s="110">
        <f>+C276</f>
        <v>22508.28</v>
      </c>
      <c r="E276" s="110">
        <v>0</v>
      </c>
      <c r="F276" s="110">
        <v>0</v>
      </c>
      <c r="G276" s="110">
        <v>0</v>
      </c>
      <c r="H276" s="2" t="s">
        <v>1202</v>
      </c>
      <c r="I276" s="138"/>
    </row>
    <row r="277" spans="1:9" s="109" customFormat="1" x14ac:dyDescent="0.2">
      <c r="A277" s="108" t="s">
        <v>1229</v>
      </c>
      <c r="B277" s="109" t="s">
        <v>1230</v>
      </c>
      <c r="C277" s="110">
        <v>10208</v>
      </c>
      <c r="D277" s="110">
        <v>0</v>
      </c>
      <c r="E277" s="110">
        <v>0</v>
      </c>
      <c r="F277" s="110">
        <v>0</v>
      </c>
      <c r="G277" s="110">
        <f t="shared" ref="G277:G279" si="11">+C277</f>
        <v>10208</v>
      </c>
      <c r="H277" s="2" t="s">
        <v>1202</v>
      </c>
      <c r="I277" s="138"/>
    </row>
    <row r="278" spans="1:9" s="109" customFormat="1" x14ac:dyDescent="0.2">
      <c r="A278" s="108" t="s">
        <v>1231</v>
      </c>
      <c r="B278" s="109" t="s">
        <v>1232</v>
      </c>
      <c r="C278" s="110">
        <v>14959.57</v>
      </c>
      <c r="D278" s="110">
        <v>0</v>
      </c>
      <c r="E278" s="110">
        <v>0</v>
      </c>
      <c r="F278" s="110">
        <v>0</v>
      </c>
      <c r="G278" s="110">
        <f t="shared" si="11"/>
        <v>14959.57</v>
      </c>
      <c r="H278" s="2" t="s">
        <v>1202</v>
      </c>
      <c r="I278" s="138"/>
    </row>
    <row r="279" spans="1:9" s="109" customFormat="1" x14ac:dyDescent="0.2">
      <c r="A279" s="108" t="s">
        <v>1233</v>
      </c>
      <c r="B279" s="109" t="s">
        <v>1234</v>
      </c>
      <c r="C279" s="110">
        <v>155.97</v>
      </c>
      <c r="D279" s="110">
        <v>0</v>
      </c>
      <c r="E279" s="110">
        <v>0</v>
      </c>
      <c r="F279" s="110">
        <v>0</v>
      </c>
      <c r="G279" s="110">
        <f t="shared" si="11"/>
        <v>155.97</v>
      </c>
      <c r="H279" s="2" t="s">
        <v>1202</v>
      </c>
      <c r="I279" s="138"/>
    </row>
    <row r="280" spans="1:9" s="109" customFormat="1" x14ac:dyDescent="0.2">
      <c r="A280" s="108" t="s">
        <v>1235</v>
      </c>
      <c r="B280" s="109" t="s">
        <v>1236</v>
      </c>
      <c r="C280" s="110">
        <v>96000</v>
      </c>
      <c r="D280" s="110">
        <f>+C280</f>
        <v>96000</v>
      </c>
      <c r="E280" s="110">
        <v>0</v>
      </c>
      <c r="F280" s="110">
        <v>0</v>
      </c>
      <c r="G280" s="110">
        <v>0</v>
      </c>
      <c r="H280" s="2" t="s">
        <v>1202</v>
      </c>
      <c r="I280" s="138"/>
    </row>
    <row r="281" spans="1:9" s="109" customFormat="1" x14ac:dyDescent="0.2">
      <c r="A281" s="108" t="s">
        <v>1237</v>
      </c>
      <c r="B281" s="109" t="s">
        <v>1089</v>
      </c>
      <c r="C281" s="110">
        <v>279.57</v>
      </c>
      <c r="D281" s="110">
        <v>0</v>
      </c>
      <c r="E281" s="110">
        <v>0</v>
      </c>
      <c r="F281" s="110">
        <v>0</v>
      </c>
      <c r="G281" s="110">
        <f>+C281</f>
        <v>279.57</v>
      </c>
      <c r="H281" s="2" t="s">
        <v>1202</v>
      </c>
      <c r="I281" s="138"/>
    </row>
    <row r="282" spans="1:9" s="109" customFormat="1" x14ac:dyDescent="0.2">
      <c r="A282" s="108" t="s">
        <v>1238</v>
      </c>
      <c r="B282" s="109" t="s">
        <v>1239</v>
      </c>
      <c r="C282" s="110">
        <v>16240</v>
      </c>
      <c r="D282" s="110">
        <v>0</v>
      </c>
      <c r="E282" s="110">
        <v>0</v>
      </c>
      <c r="F282" s="110">
        <v>0</v>
      </c>
      <c r="G282" s="110">
        <f>+C282</f>
        <v>16240</v>
      </c>
      <c r="H282" s="2" t="s">
        <v>1202</v>
      </c>
      <c r="I282" s="138"/>
    </row>
    <row r="283" spans="1:9" s="109" customFormat="1" x14ac:dyDescent="0.2">
      <c r="A283" s="108" t="s">
        <v>1240</v>
      </c>
      <c r="B283" s="109" t="s">
        <v>1241</v>
      </c>
      <c r="C283" s="110">
        <v>437.5</v>
      </c>
      <c r="D283" s="110">
        <v>0</v>
      </c>
      <c r="E283" s="110">
        <v>0</v>
      </c>
      <c r="F283" s="110">
        <v>0</v>
      </c>
      <c r="G283" s="110">
        <f t="shared" ref="G283:G284" si="12">+C283</f>
        <v>437.5</v>
      </c>
      <c r="H283" s="2" t="s">
        <v>1202</v>
      </c>
      <c r="I283" s="138"/>
    </row>
    <row r="284" spans="1:9" s="109" customFormat="1" x14ac:dyDescent="0.2">
      <c r="A284" s="108" t="s">
        <v>1242</v>
      </c>
      <c r="B284" s="109" t="s">
        <v>1243</v>
      </c>
      <c r="C284" s="110">
        <v>696</v>
      </c>
      <c r="D284" s="110">
        <v>0</v>
      </c>
      <c r="E284" s="110">
        <v>0</v>
      </c>
      <c r="F284" s="110">
        <v>0</v>
      </c>
      <c r="G284" s="110">
        <f t="shared" si="12"/>
        <v>696</v>
      </c>
      <c r="H284" s="2" t="s">
        <v>1202</v>
      </c>
      <c r="I284" s="138"/>
    </row>
    <row r="285" spans="1:9" s="109" customFormat="1" x14ac:dyDescent="0.2">
      <c r="A285" s="108" t="s">
        <v>1244</v>
      </c>
      <c r="B285" s="109" t="s">
        <v>1245</v>
      </c>
      <c r="C285" s="110">
        <v>29328.04</v>
      </c>
      <c r="D285" s="110">
        <v>0</v>
      </c>
      <c r="E285" s="110">
        <v>0</v>
      </c>
      <c r="F285" s="110">
        <v>0</v>
      </c>
      <c r="G285" s="110">
        <f>+C285</f>
        <v>29328.04</v>
      </c>
      <c r="H285" s="2" t="s">
        <v>1202</v>
      </c>
      <c r="I285" s="138"/>
    </row>
    <row r="286" spans="1:9" s="109" customFormat="1" x14ac:dyDescent="0.2">
      <c r="A286" s="108" t="s">
        <v>1246</v>
      </c>
      <c r="B286" s="109" t="s">
        <v>1247</v>
      </c>
      <c r="C286" s="110">
        <v>400</v>
      </c>
      <c r="D286" s="110">
        <v>0</v>
      </c>
      <c r="E286" s="110">
        <v>0</v>
      </c>
      <c r="F286" s="110">
        <v>0</v>
      </c>
      <c r="G286" s="110">
        <f t="shared" ref="G286:G288" si="13">+C286</f>
        <v>400</v>
      </c>
      <c r="H286" s="2" t="s">
        <v>1202</v>
      </c>
      <c r="I286" s="138"/>
    </row>
    <row r="287" spans="1:9" s="109" customFormat="1" x14ac:dyDescent="0.2">
      <c r="A287" s="108" t="s">
        <v>1248</v>
      </c>
      <c r="B287" s="109" t="s">
        <v>1249</v>
      </c>
      <c r="C287" s="110">
        <v>8033</v>
      </c>
      <c r="D287" s="110">
        <v>0</v>
      </c>
      <c r="E287" s="110">
        <v>0</v>
      </c>
      <c r="F287" s="110">
        <v>0</v>
      </c>
      <c r="G287" s="110">
        <f t="shared" si="13"/>
        <v>8033</v>
      </c>
      <c r="H287" s="2" t="s">
        <v>1202</v>
      </c>
      <c r="I287" s="138"/>
    </row>
    <row r="288" spans="1:9" s="109" customFormat="1" x14ac:dyDescent="0.2">
      <c r="A288" s="108" t="s">
        <v>1250</v>
      </c>
      <c r="B288" s="109" t="s">
        <v>1251</v>
      </c>
      <c r="C288" s="110">
        <v>160</v>
      </c>
      <c r="D288" s="110">
        <v>0</v>
      </c>
      <c r="E288" s="110">
        <v>0</v>
      </c>
      <c r="F288" s="110">
        <v>0</v>
      </c>
      <c r="G288" s="110">
        <f t="shared" si="13"/>
        <v>160</v>
      </c>
      <c r="H288" s="2" t="s">
        <v>1202</v>
      </c>
      <c r="I288" s="138"/>
    </row>
    <row r="289" spans="1:9" s="109" customFormat="1" x14ac:dyDescent="0.2">
      <c r="A289" s="108" t="s">
        <v>1252</v>
      </c>
      <c r="B289" s="109" t="s">
        <v>1253</v>
      </c>
      <c r="C289" s="110">
        <v>6570.71</v>
      </c>
      <c r="D289" s="110">
        <f>+C289-F289</f>
        <v>3757.15</v>
      </c>
      <c r="E289" s="110">
        <v>0</v>
      </c>
      <c r="F289" s="110">
        <v>2813.56</v>
      </c>
      <c r="G289" s="110">
        <v>0</v>
      </c>
      <c r="H289" s="2" t="s">
        <v>1202</v>
      </c>
      <c r="I289" s="138"/>
    </row>
    <row r="290" spans="1:9" s="109" customFormat="1" x14ac:dyDescent="0.2">
      <c r="A290" s="108" t="s">
        <v>1254</v>
      </c>
      <c r="B290" s="109" t="s">
        <v>1255</v>
      </c>
      <c r="C290" s="110">
        <v>4791.24</v>
      </c>
      <c r="D290" s="110">
        <v>0</v>
      </c>
      <c r="E290" s="110">
        <v>0</v>
      </c>
      <c r="F290" s="110">
        <v>0</v>
      </c>
      <c r="G290" s="110">
        <f>+C290</f>
        <v>4791.24</v>
      </c>
      <c r="H290" s="2" t="s">
        <v>1202</v>
      </c>
      <c r="I290" s="138"/>
    </row>
    <row r="291" spans="1:9" s="109" customFormat="1" x14ac:dyDescent="0.2">
      <c r="A291" s="108" t="s">
        <v>1256</v>
      </c>
      <c r="B291" s="109" t="s">
        <v>1257</v>
      </c>
      <c r="C291" s="110">
        <v>745.45</v>
      </c>
      <c r="D291" s="110">
        <v>0</v>
      </c>
      <c r="E291" s="110">
        <v>0</v>
      </c>
      <c r="F291" s="110">
        <v>0</v>
      </c>
      <c r="G291" s="110">
        <f t="shared" ref="G291:G298" si="14">+C291</f>
        <v>745.45</v>
      </c>
      <c r="H291" s="2" t="s">
        <v>1202</v>
      </c>
      <c r="I291" s="138"/>
    </row>
    <row r="292" spans="1:9" s="109" customFormat="1" x14ac:dyDescent="0.2">
      <c r="A292" s="108" t="s">
        <v>1258</v>
      </c>
      <c r="B292" s="109" t="s">
        <v>1133</v>
      </c>
      <c r="C292" s="110">
        <v>4793.25</v>
      </c>
      <c r="D292" s="110">
        <v>0</v>
      </c>
      <c r="E292" s="110">
        <v>0</v>
      </c>
      <c r="F292" s="110">
        <v>0</v>
      </c>
      <c r="G292" s="110">
        <f t="shared" si="14"/>
        <v>4793.25</v>
      </c>
      <c r="H292" s="2" t="s">
        <v>1202</v>
      </c>
      <c r="I292" s="138"/>
    </row>
    <row r="293" spans="1:9" s="109" customFormat="1" x14ac:dyDescent="0.2">
      <c r="A293" s="108" t="s">
        <v>1259</v>
      </c>
      <c r="B293" s="109" t="s">
        <v>1260</v>
      </c>
      <c r="C293" s="110">
        <v>50</v>
      </c>
      <c r="D293" s="110">
        <v>0</v>
      </c>
      <c r="E293" s="110">
        <v>0</v>
      </c>
      <c r="F293" s="110">
        <v>0</v>
      </c>
      <c r="G293" s="110">
        <f t="shared" si="14"/>
        <v>50</v>
      </c>
      <c r="H293" s="2" t="s">
        <v>1202</v>
      </c>
      <c r="I293" s="138"/>
    </row>
    <row r="294" spans="1:9" s="109" customFormat="1" x14ac:dyDescent="0.2">
      <c r="A294" s="108" t="s">
        <v>1261</v>
      </c>
      <c r="B294" s="109" t="s">
        <v>1262</v>
      </c>
      <c r="C294" s="110">
        <v>2714.4</v>
      </c>
      <c r="D294" s="110">
        <v>0</v>
      </c>
      <c r="E294" s="110">
        <v>0</v>
      </c>
      <c r="F294" s="110">
        <v>0</v>
      </c>
      <c r="G294" s="110">
        <f t="shared" si="14"/>
        <v>2714.4</v>
      </c>
      <c r="H294" s="2" t="s">
        <v>1202</v>
      </c>
      <c r="I294" s="138"/>
    </row>
    <row r="295" spans="1:9" s="109" customFormat="1" x14ac:dyDescent="0.2">
      <c r="A295" s="108" t="s">
        <v>1263</v>
      </c>
      <c r="B295" s="109" t="s">
        <v>1264</v>
      </c>
      <c r="C295" s="110">
        <v>2320</v>
      </c>
      <c r="D295" s="110">
        <v>0</v>
      </c>
      <c r="E295" s="110">
        <v>0</v>
      </c>
      <c r="F295" s="110">
        <v>0</v>
      </c>
      <c r="G295" s="110">
        <f t="shared" si="14"/>
        <v>2320</v>
      </c>
      <c r="H295" s="2" t="s">
        <v>1202</v>
      </c>
      <c r="I295" s="138"/>
    </row>
    <row r="296" spans="1:9" s="109" customFormat="1" x14ac:dyDescent="0.2">
      <c r="A296" s="108" t="s">
        <v>1265</v>
      </c>
      <c r="B296" s="109" t="s">
        <v>1266</v>
      </c>
      <c r="C296" s="110">
        <v>400</v>
      </c>
      <c r="D296" s="110">
        <v>0</v>
      </c>
      <c r="E296" s="110">
        <v>0</v>
      </c>
      <c r="F296" s="110">
        <v>0</v>
      </c>
      <c r="G296" s="110">
        <f t="shared" si="14"/>
        <v>400</v>
      </c>
      <c r="H296" s="2" t="s">
        <v>1202</v>
      </c>
      <c r="I296" s="138"/>
    </row>
    <row r="297" spans="1:9" s="109" customFormat="1" x14ac:dyDescent="0.2">
      <c r="A297" s="108" t="s">
        <v>1267</v>
      </c>
      <c r="B297" s="109" t="s">
        <v>1268</v>
      </c>
      <c r="C297" s="110">
        <v>14790</v>
      </c>
      <c r="D297" s="110">
        <v>0</v>
      </c>
      <c r="E297" s="110">
        <v>0</v>
      </c>
      <c r="F297" s="110">
        <v>0</v>
      </c>
      <c r="G297" s="110">
        <f t="shared" si="14"/>
        <v>14790</v>
      </c>
      <c r="H297" s="2" t="s">
        <v>1202</v>
      </c>
      <c r="I297" s="138"/>
    </row>
    <row r="298" spans="1:9" s="109" customFormat="1" x14ac:dyDescent="0.2">
      <c r="A298" s="108" t="s">
        <v>1269</v>
      </c>
      <c r="B298" s="109" t="s">
        <v>1270</v>
      </c>
      <c r="C298" s="110">
        <v>200</v>
      </c>
      <c r="D298" s="110">
        <v>0</v>
      </c>
      <c r="E298" s="110">
        <v>0</v>
      </c>
      <c r="F298" s="110">
        <v>0</v>
      </c>
      <c r="G298" s="110">
        <f t="shared" si="14"/>
        <v>200</v>
      </c>
      <c r="H298" s="2" t="s">
        <v>1202</v>
      </c>
      <c r="I298" s="138"/>
    </row>
    <row r="299" spans="1:9" s="109" customFormat="1" x14ac:dyDescent="0.2">
      <c r="A299" s="108" t="s">
        <v>1271</v>
      </c>
      <c r="B299" s="109" t="s">
        <v>1272</v>
      </c>
      <c r="C299" s="110">
        <v>13761.95</v>
      </c>
      <c r="D299" s="110">
        <f>+C299</f>
        <v>13761.95</v>
      </c>
      <c r="E299" s="110">
        <v>0</v>
      </c>
      <c r="F299" s="110">
        <v>0</v>
      </c>
      <c r="G299" s="110">
        <v>0</v>
      </c>
      <c r="H299" s="2" t="s">
        <v>1202</v>
      </c>
      <c r="I299" s="138"/>
    </row>
    <row r="300" spans="1:9" s="109" customFormat="1" x14ac:dyDescent="0.2">
      <c r="A300" s="108" t="s">
        <v>1273</v>
      </c>
      <c r="B300" s="109" t="s">
        <v>1274</v>
      </c>
      <c r="C300" s="110">
        <v>727</v>
      </c>
      <c r="D300" s="110">
        <v>0</v>
      </c>
      <c r="E300" s="110">
        <v>0</v>
      </c>
      <c r="F300" s="110">
        <v>0</v>
      </c>
      <c r="G300" s="110">
        <f t="shared" ref="G300:G301" si="15">+C300</f>
        <v>727</v>
      </c>
      <c r="H300" s="2" t="s">
        <v>1202</v>
      </c>
      <c r="I300" s="138"/>
    </row>
    <row r="301" spans="1:9" s="109" customFormat="1" x14ac:dyDescent="0.2">
      <c r="A301" s="108" t="s">
        <v>1275</v>
      </c>
      <c r="B301" s="109" t="s">
        <v>1276</v>
      </c>
      <c r="C301" s="110">
        <v>600</v>
      </c>
      <c r="D301" s="110">
        <v>0</v>
      </c>
      <c r="E301" s="110">
        <v>0</v>
      </c>
      <c r="F301" s="110">
        <v>0</v>
      </c>
      <c r="G301" s="110">
        <f t="shared" si="15"/>
        <v>600</v>
      </c>
      <c r="H301" s="2" t="s">
        <v>1202</v>
      </c>
      <c r="I301" s="138"/>
    </row>
    <row r="302" spans="1:9" s="109" customFormat="1" x14ac:dyDescent="0.2">
      <c r="A302" s="108" t="s">
        <v>1277</v>
      </c>
      <c r="B302" s="109" t="s">
        <v>1278</v>
      </c>
      <c r="C302" s="110">
        <v>7060.2</v>
      </c>
      <c r="D302" s="110">
        <f>+C302</f>
        <v>7060.2</v>
      </c>
      <c r="E302" s="110">
        <v>0</v>
      </c>
      <c r="F302" s="110">
        <v>0</v>
      </c>
      <c r="G302" s="110">
        <v>0</v>
      </c>
      <c r="H302" s="2" t="s">
        <v>1202</v>
      </c>
      <c r="I302" s="138"/>
    </row>
    <row r="303" spans="1:9" s="109" customFormat="1" x14ac:dyDescent="0.2">
      <c r="A303" s="108" t="s">
        <v>1279</v>
      </c>
      <c r="B303" s="109" t="s">
        <v>1280</v>
      </c>
      <c r="C303" s="110">
        <v>669.9</v>
      </c>
      <c r="D303" s="110">
        <f>+C303</f>
        <v>669.9</v>
      </c>
      <c r="E303" s="110">
        <v>0</v>
      </c>
      <c r="F303" s="110">
        <v>0</v>
      </c>
      <c r="G303" s="110">
        <v>0</v>
      </c>
      <c r="H303" s="2" t="s">
        <v>1202</v>
      </c>
      <c r="I303" s="138"/>
    </row>
    <row r="304" spans="1:9" s="109" customFormat="1" x14ac:dyDescent="0.2">
      <c r="A304" s="108" t="s">
        <v>1281</v>
      </c>
      <c r="B304" s="109" t="s">
        <v>1282</v>
      </c>
      <c r="C304" s="110">
        <v>3643.2</v>
      </c>
      <c r="D304" s="110">
        <f>+C304</f>
        <v>3643.2</v>
      </c>
      <c r="E304" s="110">
        <v>0</v>
      </c>
      <c r="F304" s="110">
        <v>0</v>
      </c>
      <c r="G304" s="110">
        <v>0</v>
      </c>
      <c r="H304" s="2" t="s">
        <v>1202</v>
      </c>
      <c r="I304" s="138"/>
    </row>
    <row r="305" spans="1:9" s="109" customFormat="1" x14ac:dyDescent="0.2">
      <c r="A305" s="108" t="s">
        <v>1283</v>
      </c>
      <c r="B305" s="109" t="s">
        <v>1284</v>
      </c>
      <c r="C305" s="110">
        <v>4251.3999999999996</v>
      </c>
      <c r="D305" s="110">
        <v>0</v>
      </c>
      <c r="E305" s="110">
        <v>0</v>
      </c>
      <c r="F305" s="110">
        <v>0</v>
      </c>
      <c r="G305" s="110">
        <f>+C305</f>
        <v>4251.3999999999996</v>
      </c>
      <c r="H305" s="2" t="s">
        <v>1202</v>
      </c>
      <c r="I305" s="138"/>
    </row>
    <row r="306" spans="1:9" s="109" customFormat="1" x14ac:dyDescent="0.2">
      <c r="A306" s="108" t="s">
        <v>1285</v>
      </c>
      <c r="B306" s="109" t="s">
        <v>1286</v>
      </c>
      <c r="C306" s="110">
        <v>2784</v>
      </c>
      <c r="D306" s="110">
        <f>+C306</f>
        <v>2784</v>
      </c>
      <c r="E306" s="110">
        <v>0</v>
      </c>
      <c r="F306" s="110">
        <v>0</v>
      </c>
      <c r="G306" s="110">
        <v>0</v>
      </c>
      <c r="H306" s="2" t="s">
        <v>1202</v>
      </c>
      <c r="I306" s="138"/>
    </row>
    <row r="307" spans="1:9" s="109" customFormat="1" x14ac:dyDescent="0.2">
      <c r="A307" s="108" t="s">
        <v>1287</v>
      </c>
      <c r="B307" s="109" t="s">
        <v>1288</v>
      </c>
      <c r="C307" s="110">
        <v>1821.6</v>
      </c>
      <c r="D307" s="110">
        <f>+C307</f>
        <v>1821.6</v>
      </c>
      <c r="E307" s="110">
        <v>0</v>
      </c>
      <c r="F307" s="110">
        <v>0</v>
      </c>
      <c r="G307" s="110">
        <v>0</v>
      </c>
      <c r="H307" s="2" t="s">
        <v>1202</v>
      </c>
      <c r="I307" s="138"/>
    </row>
    <row r="308" spans="1:9" s="109" customFormat="1" x14ac:dyDescent="0.2">
      <c r="A308" s="108" t="s">
        <v>1289</v>
      </c>
      <c r="B308" s="109" t="s">
        <v>1290</v>
      </c>
      <c r="C308" s="110">
        <v>13920</v>
      </c>
      <c r="D308" s="110">
        <f>+C308</f>
        <v>13920</v>
      </c>
      <c r="E308" s="110">
        <v>0</v>
      </c>
      <c r="F308" s="110">
        <v>0</v>
      </c>
      <c r="G308" s="110">
        <v>0</v>
      </c>
      <c r="H308" s="2" t="s">
        <v>1202</v>
      </c>
      <c r="I308" s="138"/>
    </row>
    <row r="309" spans="1:9" s="109" customFormat="1" x14ac:dyDescent="0.2">
      <c r="A309" s="108" t="s">
        <v>1291</v>
      </c>
      <c r="B309" s="109" t="s">
        <v>1292</v>
      </c>
      <c r="C309" s="110">
        <v>8274.1299999999992</v>
      </c>
      <c r="D309" s="110">
        <v>0</v>
      </c>
      <c r="E309" s="110">
        <v>0</v>
      </c>
      <c r="F309" s="110">
        <v>0</v>
      </c>
      <c r="G309" s="110">
        <f>+C309</f>
        <v>8274.1299999999992</v>
      </c>
      <c r="H309" s="2" t="s">
        <v>1202</v>
      </c>
      <c r="I309" s="138"/>
    </row>
    <row r="310" spans="1:9" s="109" customFormat="1" x14ac:dyDescent="0.2">
      <c r="A310" s="108" t="s">
        <v>1293</v>
      </c>
      <c r="B310" s="109" t="s">
        <v>1294</v>
      </c>
      <c r="C310" s="110">
        <v>134623.44</v>
      </c>
      <c r="D310" s="110">
        <f>+C310</f>
        <v>134623.44</v>
      </c>
      <c r="E310" s="110">
        <v>0</v>
      </c>
      <c r="F310" s="110">
        <v>0</v>
      </c>
      <c r="G310" s="110">
        <v>0</v>
      </c>
      <c r="H310" s="2" t="s">
        <v>1202</v>
      </c>
      <c r="I310" s="138"/>
    </row>
    <row r="311" spans="1:9" s="109" customFormat="1" x14ac:dyDescent="0.2">
      <c r="A311" s="108" t="s">
        <v>1295</v>
      </c>
      <c r="B311" s="109" t="s">
        <v>1296</v>
      </c>
      <c r="C311" s="110">
        <v>60693.13</v>
      </c>
      <c r="D311" s="110">
        <f>+C311</f>
        <v>60693.13</v>
      </c>
      <c r="E311" s="110">
        <v>0</v>
      </c>
      <c r="F311" s="110">
        <v>0</v>
      </c>
      <c r="G311" s="110">
        <v>0</v>
      </c>
      <c r="H311" s="2" t="s">
        <v>1202</v>
      </c>
      <c r="I311" s="138"/>
    </row>
    <row r="312" spans="1:9" s="109" customFormat="1" x14ac:dyDescent="0.2">
      <c r="A312" s="108" t="s">
        <v>1297</v>
      </c>
      <c r="B312" s="109" t="s">
        <v>1298</v>
      </c>
      <c r="C312" s="110">
        <v>22</v>
      </c>
      <c r="D312" s="110">
        <v>0</v>
      </c>
      <c r="E312" s="110">
        <v>0</v>
      </c>
      <c r="F312" s="110">
        <v>0</v>
      </c>
      <c r="G312" s="110">
        <f>+C312</f>
        <v>22</v>
      </c>
      <c r="H312" s="2" t="s">
        <v>1202</v>
      </c>
      <c r="I312" s="138"/>
    </row>
    <row r="313" spans="1:9" s="109" customFormat="1" x14ac:dyDescent="0.2">
      <c r="A313" s="108" t="s">
        <v>1299</v>
      </c>
      <c r="B313" s="109" t="s">
        <v>1300</v>
      </c>
      <c r="C313" s="110">
        <v>29215.96</v>
      </c>
      <c r="D313" s="110">
        <f>+C313</f>
        <v>29215.96</v>
      </c>
      <c r="E313" s="110">
        <v>0</v>
      </c>
      <c r="F313" s="110">
        <v>0</v>
      </c>
      <c r="G313" s="110">
        <v>0</v>
      </c>
      <c r="H313" s="2" t="s">
        <v>1202</v>
      </c>
      <c r="I313" s="138"/>
    </row>
    <row r="314" spans="1:9" s="109" customFormat="1" x14ac:dyDescent="0.2">
      <c r="A314" s="108" t="s">
        <v>1301</v>
      </c>
      <c r="B314" s="109" t="s">
        <v>1302</v>
      </c>
      <c r="C314" s="110">
        <v>36830.01</v>
      </c>
      <c r="D314" s="110">
        <f>+C314</f>
        <v>36830.01</v>
      </c>
      <c r="E314" s="110">
        <v>0</v>
      </c>
      <c r="F314" s="110">
        <v>0</v>
      </c>
      <c r="G314" s="110">
        <v>0</v>
      </c>
      <c r="H314" s="2" t="s">
        <v>1202</v>
      </c>
      <c r="I314" s="138"/>
    </row>
    <row r="315" spans="1:9" s="109" customFormat="1" x14ac:dyDescent="0.2">
      <c r="A315" s="108" t="s">
        <v>1303</v>
      </c>
      <c r="B315" s="109" t="s">
        <v>1304</v>
      </c>
      <c r="C315" s="110">
        <v>13526.76</v>
      </c>
      <c r="D315" s="110">
        <f>+C315</f>
        <v>13526.76</v>
      </c>
      <c r="E315" s="110">
        <v>0</v>
      </c>
      <c r="F315" s="110">
        <v>0</v>
      </c>
      <c r="G315" s="110">
        <v>0</v>
      </c>
      <c r="H315" s="2" t="s">
        <v>1202</v>
      </c>
      <c r="I315" s="138"/>
    </row>
    <row r="316" spans="1:9" s="109" customFormat="1" x14ac:dyDescent="0.2">
      <c r="A316" s="108" t="s">
        <v>1305</v>
      </c>
      <c r="B316" s="109" t="s">
        <v>1306</v>
      </c>
      <c r="C316" s="110">
        <v>1656</v>
      </c>
      <c r="D316" s="110">
        <v>0</v>
      </c>
      <c r="E316" s="110">
        <v>0</v>
      </c>
      <c r="F316" s="110">
        <v>0</v>
      </c>
      <c r="G316" s="110">
        <f>+C316</f>
        <v>1656</v>
      </c>
      <c r="H316" s="2" t="s">
        <v>1202</v>
      </c>
      <c r="I316" s="138"/>
    </row>
    <row r="317" spans="1:9" s="109" customFormat="1" x14ac:dyDescent="0.2">
      <c r="A317" s="108" t="s">
        <v>1307</v>
      </c>
      <c r="B317" s="109" t="s">
        <v>1308</v>
      </c>
      <c r="C317" s="110">
        <v>45495.199999999997</v>
      </c>
      <c r="D317" s="110">
        <f>+C317</f>
        <v>45495.199999999997</v>
      </c>
      <c r="E317" s="110">
        <v>0</v>
      </c>
      <c r="F317" s="110">
        <v>0</v>
      </c>
      <c r="G317" s="110">
        <v>0</v>
      </c>
      <c r="H317" s="2" t="s">
        <v>1202</v>
      </c>
      <c r="I317" s="138"/>
    </row>
    <row r="318" spans="1:9" s="109" customFormat="1" x14ac:dyDescent="0.2">
      <c r="A318" s="108" t="s">
        <v>1309</v>
      </c>
      <c r="B318" s="109" t="s">
        <v>1310</v>
      </c>
      <c r="C318" s="110">
        <v>2088</v>
      </c>
      <c r="D318" s="110">
        <v>0</v>
      </c>
      <c r="E318" s="110">
        <v>0</v>
      </c>
      <c r="F318" s="110">
        <v>0</v>
      </c>
      <c r="G318" s="110">
        <f>+C318</f>
        <v>2088</v>
      </c>
      <c r="H318" s="2" t="s">
        <v>1202</v>
      </c>
      <c r="I318" s="138"/>
    </row>
    <row r="319" spans="1:9" s="109" customFormat="1" x14ac:dyDescent="0.2">
      <c r="A319" s="108" t="s">
        <v>1311</v>
      </c>
      <c r="B319" s="109" t="s">
        <v>1173</v>
      </c>
      <c r="C319" s="110">
        <v>1076.76</v>
      </c>
      <c r="D319" s="110">
        <v>0</v>
      </c>
      <c r="E319" s="110">
        <v>0</v>
      </c>
      <c r="F319" s="110">
        <v>0</v>
      </c>
      <c r="G319" s="110">
        <f>+C319</f>
        <v>1076.76</v>
      </c>
      <c r="H319" s="2" t="s">
        <v>1202</v>
      </c>
      <c r="I319" s="138"/>
    </row>
    <row r="320" spans="1:9" s="109" customFormat="1" x14ac:dyDescent="0.2">
      <c r="A320" s="108" t="s">
        <v>1312</v>
      </c>
      <c r="B320" s="109" t="s">
        <v>1313</v>
      </c>
      <c r="C320" s="110">
        <v>7840</v>
      </c>
      <c r="D320" s="110">
        <f>+C320</f>
        <v>7840</v>
      </c>
      <c r="E320" s="110">
        <v>0</v>
      </c>
      <c r="F320" s="110">
        <v>0</v>
      </c>
      <c r="G320" s="110">
        <v>0</v>
      </c>
      <c r="H320" s="2" t="s">
        <v>1202</v>
      </c>
      <c r="I320" s="138"/>
    </row>
    <row r="321" spans="1:9" s="109" customFormat="1" x14ac:dyDescent="0.2">
      <c r="A321" s="108" t="s">
        <v>1314</v>
      </c>
      <c r="B321" s="109" t="s">
        <v>1315</v>
      </c>
      <c r="C321" s="110">
        <v>4312</v>
      </c>
      <c r="D321" s="110">
        <f t="shared" ref="D321:D325" si="16">+C321</f>
        <v>4312</v>
      </c>
      <c r="E321" s="110">
        <v>0</v>
      </c>
      <c r="F321" s="110">
        <v>0</v>
      </c>
      <c r="G321" s="110">
        <v>0</v>
      </c>
      <c r="H321" s="2" t="s">
        <v>1202</v>
      </c>
      <c r="I321" s="138"/>
    </row>
    <row r="322" spans="1:9" s="109" customFormat="1" x14ac:dyDescent="0.2">
      <c r="A322" s="108" t="s">
        <v>1316</v>
      </c>
      <c r="B322" s="109" t="s">
        <v>1028</v>
      </c>
      <c r="C322" s="110">
        <v>8163.1</v>
      </c>
      <c r="D322" s="110">
        <f t="shared" si="16"/>
        <v>8163.1</v>
      </c>
      <c r="E322" s="110">
        <v>0</v>
      </c>
      <c r="F322" s="110">
        <v>0</v>
      </c>
      <c r="G322" s="110">
        <v>0</v>
      </c>
      <c r="H322" s="2" t="s">
        <v>1202</v>
      </c>
      <c r="I322" s="138"/>
    </row>
    <row r="323" spans="1:9" s="109" customFormat="1" x14ac:dyDescent="0.2">
      <c r="A323" s="108" t="s">
        <v>1317</v>
      </c>
      <c r="B323" s="109" t="s">
        <v>1318</v>
      </c>
      <c r="C323" s="110">
        <v>3495.25</v>
      </c>
      <c r="D323" s="110">
        <f t="shared" si="16"/>
        <v>3495.25</v>
      </c>
      <c r="E323" s="110">
        <v>0</v>
      </c>
      <c r="F323" s="110">
        <v>0</v>
      </c>
      <c r="G323" s="110">
        <v>0</v>
      </c>
      <c r="H323" s="2" t="s">
        <v>1202</v>
      </c>
      <c r="I323" s="138"/>
    </row>
    <row r="324" spans="1:9" s="109" customFormat="1" x14ac:dyDescent="0.2">
      <c r="A324" s="108" t="s">
        <v>1319</v>
      </c>
      <c r="B324" s="109" t="s">
        <v>1320</v>
      </c>
      <c r="C324" s="110">
        <v>16249.5</v>
      </c>
      <c r="D324" s="110">
        <f t="shared" si="16"/>
        <v>16249.5</v>
      </c>
      <c r="E324" s="110">
        <v>0</v>
      </c>
      <c r="F324" s="110">
        <v>0</v>
      </c>
      <c r="G324" s="110">
        <v>0</v>
      </c>
      <c r="H324" s="2" t="s">
        <v>1202</v>
      </c>
      <c r="I324" s="138"/>
    </row>
    <row r="325" spans="1:9" s="109" customFormat="1" x14ac:dyDescent="0.2">
      <c r="A325" s="108" t="s">
        <v>1321</v>
      </c>
      <c r="B325" s="109" t="s">
        <v>1322</v>
      </c>
      <c r="C325" s="110">
        <v>24038.3</v>
      </c>
      <c r="D325" s="110">
        <f t="shared" si="16"/>
        <v>24038.3</v>
      </c>
      <c r="E325" s="110">
        <v>0</v>
      </c>
      <c r="F325" s="110">
        <v>0</v>
      </c>
      <c r="G325" s="110">
        <v>0</v>
      </c>
      <c r="H325" s="2" t="s">
        <v>1202</v>
      </c>
      <c r="I325" s="138"/>
    </row>
    <row r="326" spans="1:9" s="109" customFormat="1" x14ac:dyDescent="0.2">
      <c r="A326" s="108" t="s">
        <v>1323</v>
      </c>
      <c r="B326" s="109" t="s">
        <v>1324</v>
      </c>
      <c r="C326" s="110">
        <v>246.3</v>
      </c>
      <c r="D326" s="110">
        <v>0</v>
      </c>
      <c r="E326" s="110">
        <v>0</v>
      </c>
      <c r="F326" s="110">
        <v>0</v>
      </c>
      <c r="G326" s="110">
        <f>+C326</f>
        <v>246.3</v>
      </c>
      <c r="H326" s="2" t="s">
        <v>1202</v>
      </c>
      <c r="I326" s="138"/>
    </row>
    <row r="327" spans="1:9" s="109" customFormat="1" x14ac:dyDescent="0.2">
      <c r="A327" s="108" t="s">
        <v>1325</v>
      </c>
      <c r="B327" s="109" t="s">
        <v>1326</v>
      </c>
      <c r="C327" s="110">
        <v>10225.799999999999</v>
      </c>
      <c r="D327" s="110">
        <f>+C327</f>
        <v>10225.799999999999</v>
      </c>
      <c r="E327" s="110">
        <v>0</v>
      </c>
      <c r="F327" s="110">
        <v>0</v>
      </c>
      <c r="G327" s="110">
        <v>0</v>
      </c>
      <c r="H327" s="2" t="s">
        <v>1202</v>
      </c>
      <c r="I327" s="138"/>
    </row>
    <row r="328" spans="1:9" s="109" customFormat="1" x14ac:dyDescent="0.2">
      <c r="A328" s="108" t="s">
        <v>1327</v>
      </c>
      <c r="B328" s="109" t="s">
        <v>1328</v>
      </c>
      <c r="C328" s="110">
        <v>6</v>
      </c>
      <c r="D328" s="110">
        <v>0</v>
      </c>
      <c r="E328" s="110">
        <v>0</v>
      </c>
      <c r="F328" s="110">
        <v>0</v>
      </c>
      <c r="G328" s="110">
        <f>+C328</f>
        <v>6</v>
      </c>
      <c r="H328" s="2" t="s">
        <v>1202</v>
      </c>
      <c r="I328" s="138"/>
    </row>
    <row r="329" spans="1:9" s="109" customFormat="1" x14ac:dyDescent="0.2">
      <c r="A329" s="108" t="s">
        <v>1329</v>
      </c>
      <c r="B329" s="109" t="s">
        <v>1330</v>
      </c>
      <c r="C329" s="110">
        <v>3247.2</v>
      </c>
      <c r="D329" s="110">
        <f t="shared" ref="D329:D346" si="17">+C329</f>
        <v>3247.2</v>
      </c>
      <c r="E329" s="110">
        <v>0</v>
      </c>
      <c r="F329" s="110">
        <v>0</v>
      </c>
      <c r="G329" s="110">
        <v>0</v>
      </c>
      <c r="H329" s="2" t="s">
        <v>1202</v>
      </c>
      <c r="I329" s="138"/>
    </row>
    <row r="330" spans="1:9" s="109" customFormat="1" x14ac:dyDescent="0.2">
      <c r="A330" s="108" t="s">
        <v>1331</v>
      </c>
      <c r="B330" s="109" t="s">
        <v>1332</v>
      </c>
      <c r="C330" s="110">
        <v>15525</v>
      </c>
      <c r="D330" s="110">
        <f t="shared" si="17"/>
        <v>15525</v>
      </c>
      <c r="E330" s="110">
        <v>0</v>
      </c>
      <c r="F330" s="110">
        <v>0</v>
      </c>
      <c r="G330" s="110">
        <v>0</v>
      </c>
      <c r="H330" s="2" t="s">
        <v>1202</v>
      </c>
      <c r="I330" s="138"/>
    </row>
    <row r="331" spans="1:9" s="109" customFormat="1" x14ac:dyDescent="0.2">
      <c r="A331" s="108" t="s">
        <v>1333</v>
      </c>
      <c r="B331" s="109" t="s">
        <v>1334</v>
      </c>
      <c r="C331" s="110">
        <v>4329.6000000000004</v>
      </c>
      <c r="D331" s="110">
        <f t="shared" si="17"/>
        <v>4329.6000000000004</v>
      </c>
      <c r="E331" s="110">
        <v>0</v>
      </c>
      <c r="F331" s="110">
        <v>0</v>
      </c>
      <c r="G331" s="110">
        <v>0</v>
      </c>
      <c r="H331" s="2" t="s">
        <v>1202</v>
      </c>
      <c r="I331" s="138"/>
    </row>
    <row r="332" spans="1:9" s="109" customFormat="1" x14ac:dyDescent="0.2">
      <c r="A332" s="108" t="s">
        <v>1335</v>
      </c>
      <c r="B332" s="109" t="s">
        <v>1336</v>
      </c>
      <c r="C332" s="110">
        <v>8655.69</v>
      </c>
      <c r="D332" s="110">
        <f t="shared" si="17"/>
        <v>8655.69</v>
      </c>
      <c r="E332" s="110">
        <v>0</v>
      </c>
      <c r="F332" s="110">
        <v>0</v>
      </c>
      <c r="G332" s="110">
        <v>0</v>
      </c>
      <c r="H332" s="2" t="s">
        <v>1202</v>
      </c>
      <c r="I332" s="138"/>
    </row>
    <row r="333" spans="1:9" s="109" customFormat="1" x14ac:dyDescent="0.2">
      <c r="A333" s="108" t="s">
        <v>1337</v>
      </c>
      <c r="B333" s="109" t="s">
        <v>1338</v>
      </c>
      <c r="C333" s="110">
        <v>12434.43</v>
      </c>
      <c r="D333" s="110">
        <f t="shared" si="17"/>
        <v>12434.43</v>
      </c>
      <c r="E333" s="110">
        <v>0</v>
      </c>
      <c r="F333" s="110">
        <v>0</v>
      </c>
      <c r="G333" s="110">
        <v>0</v>
      </c>
      <c r="H333" s="2" t="s">
        <v>1202</v>
      </c>
      <c r="I333" s="138"/>
    </row>
    <row r="334" spans="1:9" s="109" customFormat="1" x14ac:dyDescent="0.2">
      <c r="A334" s="108" t="s">
        <v>1339</v>
      </c>
      <c r="B334" s="109" t="s">
        <v>1340</v>
      </c>
      <c r="C334" s="110">
        <v>45100</v>
      </c>
      <c r="D334" s="110">
        <f t="shared" si="17"/>
        <v>45100</v>
      </c>
      <c r="E334" s="110">
        <v>0</v>
      </c>
      <c r="F334" s="110">
        <v>0</v>
      </c>
      <c r="G334" s="110">
        <v>0</v>
      </c>
      <c r="H334" s="2" t="s">
        <v>1202</v>
      </c>
      <c r="I334" s="138"/>
    </row>
    <row r="335" spans="1:9" s="109" customFormat="1" x14ac:dyDescent="0.2">
      <c r="A335" s="108" t="s">
        <v>1341</v>
      </c>
      <c r="B335" s="109" t="s">
        <v>1342</v>
      </c>
      <c r="C335" s="110">
        <v>5800</v>
      </c>
      <c r="D335" s="110">
        <f t="shared" si="17"/>
        <v>5800</v>
      </c>
      <c r="E335" s="110">
        <v>0</v>
      </c>
      <c r="F335" s="110">
        <v>0</v>
      </c>
      <c r="G335" s="110">
        <v>0</v>
      </c>
      <c r="H335" s="2" t="s">
        <v>1202</v>
      </c>
      <c r="I335" s="138"/>
    </row>
    <row r="336" spans="1:9" s="109" customFormat="1" x14ac:dyDescent="0.2">
      <c r="A336" s="108" t="s">
        <v>1343</v>
      </c>
      <c r="B336" s="109" t="s">
        <v>1344</v>
      </c>
      <c r="C336" s="110">
        <v>28920.37</v>
      </c>
      <c r="D336" s="110">
        <f t="shared" si="17"/>
        <v>28920.37</v>
      </c>
      <c r="E336" s="110">
        <v>0</v>
      </c>
      <c r="F336" s="110">
        <v>0</v>
      </c>
      <c r="G336" s="110">
        <v>0</v>
      </c>
      <c r="H336" s="2" t="s">
        <v>1202</v>
      </c>
      <c r="I336" s="138"/>
    </row>
    <row r="337" spans="1:9" s="109" customFormat="1" x14ac:dyDescent="0.2">
      <c r="A337" s="108" t="s">
        <v>1345</v>
      </c>
      <c r="B337" s="109" t="s">
        <v>1346</v>
      </c>
      <c r="C337" s="110">
        <v>11322.9</v>
      </c>
      <c r="D337" s="110">
        <f t="shared" si="17"/>
        <v>11322.9</v>
      </c>
      <c r="E337" s="110">
        <v>0</v>
      </c>
      <c r="F337" s="110">
        <v>0</v>
      </c>
      <c r="G337" s="110">
        <v>0</v>
      </c>
      <c r="H337" s="2" t="s">
        <v>1202</v>
      </c>
      <c r="I337" s="138"/>
    </row>
    <row r="338" spans="1:9" s="109" customFormat="1" x14ac:dyDescent="0.2">
      <c r="A338" s="108" t="s">
        <v>1347</v>
      </c>
      <c r="B338" s="109" t="s">
        <v>1348</v>
      </c>
      <c r="C338" s="110">
        <v>9839.99</v>
      </c>
      <c r="D338" s="110">
        <f t="shared" si="17"/>
        <v>9839.99</v>
      </c>
      <c r="E338" s="110">
        <v>0</v>
      </c>
      <c r="F338" s="110">
        <v>0</v>
      </c>
      <c r="G338" s="110">
        <v>0</v>
      </c>
      <c r="H338" s="2" t="s">
        <v>1202</v>
      </c>
      <c r="I338" s="138"/>
    </row>
    <row r="339" spans="1:9" s="109" customFormat="1" x14ac:dyDescent="0.2">
      <c r="A339" s="108" t="s">
        <v>1349</v>
      </c>
      <c r="B339" s="109" t="s">
        <v>1350</v>
      </c>
      <c r="C339" s="110">
        <v>21218.720000000001</v>
      </c>
      <c r="D339" s="110">
        <f t="shared" si="17"/>
        <v>21218.720000000001</v>
      </c>
      <c r="E339" s="110">
        <v>0</v>
      </c>
      <c r="F339" s="110">
        <v>0</v>
      </c>
      <c r="G339" s="110">
        <v>0</v>
      </c>
      <c r="H339" s="2" t="s">
        <v>1202</v>
      </c>
      <c r="I339" s="138"/>
    </row>
    <row r="340" spans="1:9" s="109" customFormat="1" x14ac:dyDescent="0.2">
      <c r="A340" s="108" t="s">
        <v>1351</v>
      </c>
      <c r="B340" s="109" t="s">
        <v>1352</v>
      </c>
      <c r="C340" s="110">
        <v>74240</v>
      </c>
      <c r="D340" s="110">
        <f t="shared" si="17"/>
        <v>74240</v>
      </c>
      <c r="E340" s="110">
        <v>0</v>
      </c>
      <c r="F340" s="110">
        <v>0</v>
      </c>
      <c r="G340" s="110">
        <v>0</v>
      </c>
      <c r="H340" s="2" t="s">
        <v>1202</v>
      </c>
      <c r="I340" s="138"/>
    </row>
    <row r="341" spans="1:9" s="109" customFormat="1" x14ac:dyDescent="0.2">
      <c r="A341" s="108" t="s">
        <v>1353</v>
      </c>
      <c r="B341" s="109" t="s">
        <v>1354</v>
      </c>
      <c r="C341" s="110">
        <v>3348.67</v>
      </c>
      <c r="D341" s="110">
        <f t="shared" si="17"/>
        <v>3348.67</v>
      </c>
      <c r="E341" s="110">
        <v>0</v>
      </c>
      <c r="F341" s="110">
        <v>0</v>
      </c>
      <c r="G341" s="110">
        <v>0</v>
      </c>
      <c r="H341" s="2" t="s">
        <v>1202</v>
      </c>
      <c r="I341" s="138"/>
    </row>
    <row r="342" spans="1:9" s="109" customFormat="1" x14ac:dyDescent="0.2">
      <c r="A342" s="108" t="s">
        <v>1355</v>
      </c>
      <c r="B342" s="109" t="s">
        <v>1356</v>
      </c>
      <c r="C342" s="110">
        <v>6831</v>
      </c>
      <c r="D342" s="110">
        <f t="shared" si="17"/>
        <v>6831</v>
      </c>
      <c r="E342" s="110">
        <v>0</v>
      </c>
      <c r="F342" s="110">
        <v>0</v>
      </c>
      <c r="G342" s="110">
        <v>0</v>
      </c>
      <c r="H342" s="2" t="s">
        <v>1202</v>
      </c>
      <c r="I342" s="138"/>
    </row>
    <row r="343" spans="1:9" s="109" customFormat="1" x14ac:dyDescent="0.2">
      <c r="A343" s="108" t="s">
        <v>1357</v>
      </c>
      <c r="B343" s="109" t="s">
        <v>1358</v>
      </c>
      <c r="C343" s="110">
        <v>3968.8</v>
      </c>
      <c r="D343" s="110">
        <f t="shared" si="17"/>
        <v>3968.8</v>
      </c>
      <c r="E343" s="110">
        <v>0</v>
      </c>
      <c r="F343" s="110">
        <v>0</v>
      </c>
      <c r="G343" s="110">
        <v>0</v>
      </c>
      <c r="H343" s="2" t="s">
        <v>1202</v>
      </c>
      <c r="I343" s="138"/>
    </row>
    <row r="344" spans="1:9" s="109" customFormat="1" x14ac:dyDescent="0.2">
      <c r="A344" s="108" t="s">
        <v>1359</v>
      </c>
      <c r="B344" s="109" t="s">
        <v>1360</v>
      </c>
      <c r="C344" s="110">
        <v>8208.2000000000007</v>
      </c>
      <c r="D344" s="110">
        <f t="shared" si="17"/>
        <v>8208.2000000000007</v>
      </c>
      <c r="E344" s="110">
        <v>0</v>
      </c>
      <c r="F344" s="110">
        <v>0</v>
      </c>
      <c r="G344" s="110">
        <v>0</v>
      </c>
      <c r="H344" s="2" t="s">
        <v>1202</v>
      </c>
      <c r="I344" s="138"/>
    </row>
    <row r="345" spans="1:9" s="109" customFormat="1" x14ac:dyDescent="0.2">
      <c r="A345" s="108" t="s">
        <v>1361</v>
      </c>
      <c r="B345" s="109" t="s">
        <v>1362</v>
      </c>
      <c r="C345" s="110">
        <v>15446.75</v>
      </c>
      <c r="D345" s="110">
        <f t="shared" si="17"/>
        <v>15446.75</v>
      </c>
      <c r="E345" s="110">
        <v>0</v>
      </c>
      <c r="F345" s="110">
        <v>0</v>
      </c>
      <c r="G345" s="110">
        <v>0</v>
      </c>
      <c r="H345" s="2" t="s">
        <v>1202</v>
      </c>
      <c r="I345" s="138"/>
    </row>
    <row r="346" spans="1:9" s="109" customFormat="1" x14ac:dyDescent="0.2">
      <c r="A346" s="108" t="s">
        <v>1363</v>
      </c>
      <c r="B346" s="109" t="s">
        <v>1364</v>
      </c>
      <c r="C346" s="110">
        <v>10350</v>
      </c>
      <c r="D346" s="110">
        <f t="shared" si="17"/>
        <v>10350</v>
      </c>
      <c r="E346" s="110">
        <v>0</v>
      </c>
      <c r="F346" s="110">
        <v>0</v>
      </c>
      <c r="G346" s="110">
        <v>0</v>
      </c>
      <c r="H346" s="2" t="s">
        <v>1202</v>
      </c>
      <c r="I346" s="138"/>
    </row>
    <row r="347" spans="1:9" s="109" customFormat="1" x14ac:dyDescent="0.2">
      <c r="A347" s="108" t="s">
        <v>1365</v>
      </c>
      <c r="B347" s="109" t="s">
        <v>1366</v>
      </c>
      <c r="C347" s="110">
        <v>22656.82</v>
      </c>
      <c r="D347" s="110">
        <v>0</v>
      </c>
      <c r="E347" s="110">
        <v>0</v>
      </c>
      <c r="F347" s="110">
        <v>0</v>
      </c>
      <c r="G347" s="110">
        <f>+C347</f>
        <v>22656.82</v>
      </c>
      <c r="H347" s="2" t="s">
        <v>1202</v>
      </c>
      <c r="I347" s="138"/>
    </row>
    <row r="348" spans="1:9" s="109" customFormat="1" x14ac:dyDescent="0.2">
      <c r="A348" s="108" t="s">
        <v>1367</v>
      </c>
      <c r="B348" s="109" t="s">
        <v>1368</v>
      </c>
      <c r="C348" s="110">
        <v>3337.4</v>
      </c>
      <c r="D348" s="110">
        <f t="shared" ref="D348:D384" si="18">+C348</f>
        <v>3337.4</v>
      </c>
      <c r="E348" s="110">
        <v>0</v>
      </c>
      <c r="F348" s="110">
        <v>0</v>
      </c>
      <c r="G348" s="110">
        <v>0</v>
      </c>
      <c r="H348" s="2" t="s">
        <v>1202</v>
      </c>
      <c r="I348" s="138"/>
    </row>
    <row r="349" spans="1:9" s="109" customFormat="1" x14ac:dyDescent="0.2">
      <c r="A349" s="108" t="s">
        <v>1369</v>
      </c>
      <c r="B349" s="109" t="s">
        <v>1370</v>
      </c>
      <c r="C349" s="110">
        <v>4645.3</v>
      </c>
      <c r="D349" s="110">
        <f t="shared" si="18"/>
        <v>4645.3</v>
      </c>
      <c r="E349" s="110">
        <v>0</v>
      </c>
      <c r="F349" s="110">
        <v>0</v>
      </c>
      <c r="G349" s="110">
        <v>0</v>
      </c>
      <c r="H349" s="2" t="s">
        <v>1202</v>
      </c>
      <c r="I349" s="138"/>
    </row>
    <row r="350" spans="1:9" s="109" customFormat="1" x14ac:dyDescent="0.2">
      <c r="A350" s="108" t="s">
        <v>1371</v>
      </c>
      <c r="B350" s="109" t="s">
        <v>1372</v>
      </c>
      <c r="C350" s="110">
        <v>23623.87</v>
      </c>
      <c r="D350" s="110">
        <f t="shared" si="18"/>
        <v>23623.87</v>
      </c>
      <c r="E350" s="110">
        <v>0</v>
      </c>
      <c r="F350" s="110">
        <v>0</v>
      </c>
      <c r="G350" s="110">
        <v>0</v>
      </c>
      <c r="H350" s="2" t="s">
        <v>1202</v>
      </c>
      <c r="I350" s="138"/>
    </row>
    <row r="351" spans="1:9" s="109" customFormat="1" x14ac:dyDescent="0.2">
      <c r="A351" s="108" t="s">
        <v>1373</v>
      </c>
      <c r="B351" s="109" t="s">
        <v>1374</v>
      </c>
      <c r="C351" s="110">
        <v>2976.6</v>
      </c>
      <c r="D351" s="110">
        <f t="shared" si="18"/>
        <v>2976.6</v>
      </c>
      <c r="E351" s="110">
        <v>0</v>
      </c>
      <c r="F351" s="110">
        <v>0</v>
      </c>
      <c r="G351" s="110">
        <v>0</v>
      </c>
      <c r="H351" s="2" t="s">
        <v>1202</v>
      </c>
      <c r="I351" s="138"/>
    </row>
    <row r="352" spans="1:9" s="109" customFormat="1" x14ac:dyDescent="0.2">
      <c r="A352" s="108" t="s">
        <v>1375</v>
      </c>
      <c r="B352" s="109" t="s">
        <v>1376</v>
      </c>
      <c r="C352" s="110">
        <v>30041.59</v>
      </c>
      <c r="D352" s="110">
        <f t="shared" si="18"/>
        <v>30041.59</v>
      </c>
      <c r="E352" s="110">
        <v>0</v>
      </c>
      <c r="F352" s="110">
        <v>0</v>
      </c>
      <c r="G352" s="110">
        <v>0</v>
      </c>
      <c r="H352" s="2" t="s">
        <v>1202</v>
      </c>
      <c r="I352" s="138"/>
    </row>
    <row r="353" spans="1:9" s="109" customFormat="1" x14ac:dyDescent="0.2">
      <c r="A353" s="108" t="s">
        <v>1377</v>
      </c>
      <c r="B353" s="109" t="s">
        <v>1378</v>
      </c>
      <c r="C353" s="110">
        <v>4961</v>
      </c>
      <c r="D353" s="110">
        <f t="shared" si="18"/>
        <v>4961</v>
      </c>
      <c r="E353" s="110">
        <v>0</v>
      </c>
      <c r="F353" s="110">
        <v>0</v>
      </c>
      <c r="G353" s="110">
        <v>0</v>
      </c>
      <c r="H353" s="2" t="s">
        <v>1202</v>
      </c>
      <c r="I353" s="138"/>
    </row>
    <row r="354" spans="1:9" s="109" customFormat="1" x14ac:dyDescent="0.2">
      <c r="A354" s="108" t="s">
        <v>1379</v>
      </c>
      <c r="B354" s="109" t="s">
        <v>1380</v>
      </c>
      <c r="C354" s="110">
        <v>17589</v>
      </c>
      <c r="D354" s="110">
        <f t="shared" si="18"/>
        <v>17589</v>
      </c>
      <c r="E354" s="110">
        <v>0</v>
      </c>
      <c r="F354" s="110">
        <v>0</v>
      </c>
      <c r="G354" s="110">
        <v>0</v>
      </c>
      <c r="H354" s="2" t="s">
        <v>1202</v>
      </c>
      <c r="I354" s="138"/>
    </row>
    <row r="355" spans="1:9" s="109" customFormat="1" x14ac:dyDescent="0.2">
      <c r="A355" s="108" t="s">
        <v>1381</v>
      </c>
      <c r="B355" s="109" t="s">
        <v>1382</v>
      </c>
      <c r="C355" s="110">
        <v>9839.99</v>
      </c>
      <c r="D355" s="110">
        <f t="shared" si="18"/>
        <v>9839.99</v>
      </c>
      <c r="E355" s="110">
        <v>0</v>
      </c>
      <c r="F355" s="110">
        <v>0</v>
      </c>
      <c r="G355" s="110">
        <v>0</v>
      </c>
      <c r="H355" s="2" t="s">
        <v>1202</v>
      </c>
      <c r="I355" s="138"/>
    </row>
    <row r="356" spans="1:9" s="109" customFormat="1" x14ac:dyDescent="0.2">
      <c r="A356" s="108" t="s">
        <v>1383</v>
      </c>
      <c r="B356" s="109" t="s">
        <v>1384</v>
      </c>
      <c r="C356" s="110">
        <v>3066.8</v>
      </c>
      <c r="D356" s="110">
        <f t="shared" si="18"/>
        <v>3066.8</v>
      </c>
      <c r="E356" s="110">
        <v>0</v>
      </c>
      <c r="F356" s="110">
        <v>0</v>
      </c>
      <c r="G356" s="110">
        <v>0</v>
      </c>
      <c r="H356" s="2" t="s">
        <v>1202</v>
      </c>
      <c r="I356" s="138"/>
    </row>
    <row r="357" spans="1:9" s="109" customFormat="1" x14ac:dyDescent="0.2">
      <c r="A357" s="108" t="s">
        <v>1385</v>
      </c>
      <c r="B357" s="109" t="s">
        <v>1386</v>
      </c>
      <c r="C357" s="110">
        <v>3923.7</v>
      </c>
      <c r="D357" s="110">
        <f t="shared" si="18"/>
        <v>3923.7</v>
      </c>
      <c r="E357" s="110">
        <v>0</v>
      </c>
      <c r="F357" s="110">
        <v>0</v>
      </c>
      <c r="G357" s="110">
        <v>0</v>
      </c>
      <c r="H357" s="2" t="s">
        <v>1202</v>
      </c>
      <c r="I357" s="138"/>
    </row>
    <row r="358" spans="1:9" s="109" customFormat="1" x14ac:dyDescent="0.2">
      <c r="A358" s="108" t="s">
        <v>1387</v>
      </c>
      <c r="B358" s="109" t="s">
        <v>1388</v>
      </c>
      <c r="C358" s="110">
        <v>4961</v>
      </c>
      <c r="D358" s="110">
        <f t="shared" si="18"/>
        <v>4961</v>
      </c>
      <c r="E358" s="110">
        <v>0</v>
      </c>
      <c r="F358" s="110">
        <v>0</v>
      </c>
      <c r="G358" s="110">
        <v>0</v>
      </c>
      <c r="H358" s="2" t="s">
        <v>1202</v>
      </c>
      <c r="I358" s="138"/>
    </row>
    <row r="359" spans="1:9" s="109" customFormat="1" x14ac:dyDescent="0.2">
      <c r="A359" s="108" t="s">
        <v>1389</v>
      </c>
      <c r="B359" s="109" t="s">
        <v>1390</v>
      </c>
      <c r="C359" s="110">
        <v>12177</v>
      </c>
      <c r="D359" s="110">
        <f t="shared" si="18"/>
        <v>12177</v>
      </c>
      <c r="E359" s="110">
        <v>0</v>
      </c>
      <c r="F359" s="110">
        <v>0</v>
      </c>
      <c r="G359" s="110">
        <v>0</v>
      </c>
      <c r="H359" s="2" t="s">
        <v>1202</v>
      </c>
      <c r="I359" s="138"/>
    </row>
    <row r="360" spans="1:9" s="109" customFormat="1" x14ac:dyDescent="0.2">
      <c r="A360" s="108" t="s">
        <v>1391</v>
      </c>
      <c r="B360" s="109" t="s">
        <v>1392</v>
      </c>
      <c r="C360" s="110">
        <v>13845.7</v>
      </c>
      <c r="D360" s="110">
        <f t="shared" si="18"/>
        <v>13845.7</v>
      </c>
      <c r="E360" s="110">
        <v>0</v>
      </c>
      <c r="F360" s="110">
        <v>0</v>
      </c>
      <c r="G360" s="110">
        <v>0</v>
      </c>
      <c r="H360" s="2" t="s">
        <v>1202</v>
      </c>
      <c r="I360" s="138"/>
    </row>
    <row r="361" spans="1:9" s="109" customFormat="1" x14ac:dyDescent="0.2">
      <c r="A361" s="108" t="s">
        <v>1393</v>
      </c>
      <c r="B361" s="109" t="s">
        <v>1394</v>
      </c>
      <c r="C361" s="110">
        <v>4780.6000000000004</v>
      </c>
      <c r="D361" s="110">
        <f t="shared" si="18"/>
        <v>4780.6000000000004</v>
      </c>
      <c r="E361" s="110">
        <v>0</v>
      </c>
      <c r="F361" s="110">
        <v>0</v>
      </c>
      <c r="G361" s="110">
        <v>0</v>
      </c>
      <c r="H361" s="2" t="s">
        <v>1202</v>
      </c>
      <c r="I361" s="138"/>
    </row>
    <row r="362" spans="1:9" s="109" customFormat="1" x14ac:dyDescent="0.2">
      <c r="A362" s="108" t="s">
        <v>1395</v>
      </c>
      <c r="B362" s="109" t="s">
        <v>1396</v>
      </c>
      <c r="C362" s="110">
        <v>3788.4</v>
      </c>
      <c r="D362" s="110">
        <f t="shared" si="18"/>
        <v>3788.4</v>
      </c>
      <c r="E362" s="110">
        <v>0</v>
      </c>
      <c r="F362" s="110">
        <v>0</v>
      </c>
      <c r="G362" s="110">
        <v>0</v>
      </c>
      <c r="H362" s="2" t="s">
        <v>1202</v>
      </c>
      <c r="I362" s="138"/>
    </row>
    <row r="363" spans="1:9" s="109" customFormat="1" x14ac:dyDescent="0.2">
      <c r="A363" s="108" t="s">
        <v>1397</v>
      </c>
      <c r="B363" s="109" t="s">
        <v>1398</v>
      </c>
      <c r="C363" s="110">
        <v>20858.75</v>
      </c>
      <c r="D363" s="110">
        <f t="shared" si="18"/>
        <v>20858.75</v>
      </c>
      <c r="E363" s="110">
        <v>0</v>
      </c>
      <c r="F363" s="110">
        <v>0</v>
      </c>
      <c r="G363" s="110">
        <v>0</v>
      </c>
      <c r="H363" s="2" t="s">
        <v>1202</v>
      </c>
      <c r="I363" s="138"/>
    </row>
    <row r="364" spans="1:9" s="109" customFormat="1" x14ac:dyDescent="0.2">
      <c r="A364" s="108" t="s">
        <v>1399</v>
      </c>
      <c r="B364" s="109" t="s">
        <v>1400</v>
      </c>
      <c r="C364" s="110">
        <v>4554</v>
      </c>
      <c r="D364" s="110">
        <f t="shared" si="18"/>
        <v>4554</v>
      </c>
      <c r="E364" s="110">
        <v>0</v>
      </c>
      <c r="F364" s="110">
        <v>0</v>
      </c>
      <c r="G364" s="110">
        <v>0</v>
      </c>
      <c r="H364" s="2" t="s">
        <v>1202</v>
      </c>
      <c r="I364" s="138"/>
    </row>
    <row r="365" spans="1:9" s="109" customFormat="1" x14ac:dyDescent="0.2">
      <c r="A365" s="108" t="s">
        <v>1401</v>
      </c>
      <c r="B365" s="109" t="s">
        <v>1402</v>
      </c>
      <c r="C365" s="110">
        <v>9809.25</v>
      </c>
      <c r="D365" s="110">
        <f t="shared" si="18"/>
        <v>9809.25</v>
      </c>
      <c r="E365" s="110">
        <v>0</v>
      </c>
      <c r="F365" s="110">
        <v>0</v>
      </c>
      <c r="G365" s="110">
        <v>0</v>
      </c>
      <c r="H365" s="2" t="s">
        <v>1202</v>
      </c>
      <c r="I365" s="138"/>
    </row>
    <row r="366" spans="1:9" s="109" customFormat="1" x14ac:dyDescent="0.2">
      <c r="A366" s="108" t="s">
        <v>1403</v>
      </c>
      <c r="B366" s="109" t="s">
        <v>1404</v>
      </c>
      <c r="C366" s="110">
        <v>10824</v>
      </c>
      <c r="D366" s="110">
        <f t="shared" si="18"/>
        <v>10824</v>
      </c>
      <c r="E366" s="110">
        <v>0</v>
      </c>
      <c r="F366" s="110">
        <v>0</v>
      </c>
      <c r="G366" s="110">
        <v>0</v>
      </c>
      <c r="H366" s="2" t="s">
        <v>1202</v>
      </c>
      <c r="I366" s="138"/>
    </row>
    <row r="367" spans="1:9" s="109" customFormat="1" x14ac:dyDescent="0.2">
      <c r="A367" s="108" t="s">
        <v>1405</v>
      </c>
      <c r="B367" s="109" t="s">
        <v>1406</v>
      </c>
      <c r="C367" s="110">
        <v>10373</v>
      </c>
      <c r="D367" s="110">
        <f t="shared" si="18"/>
        <v>10373</v>
      </c>
      <c r="E367" s="110">
        <v>0</v>
      </c>
      <c r="F367" s="110">
        <v>0</v>
      </c>
      <c r="G367" s="110">
        <v>0</v>
      </c>
      <c r="H367" s="2" t="s">
        <v>1202</v>
      </c>
      <c r="I367" s="138"/>
    </row>
    <row r="368" spans="1:9" s="109" customFormat="1" x14ac:dyDescent="0.2">
      <c r="A368" s="108" t="s">
        <v>1407</v>
      </c>
      <c r="B368" s="109" t="s">
        <v>1408</v>
      </c>
      <c r="C368" s="110">
        <v>15660</v>
      </c>
      <c r="D368" s="110">
        <f t="shared" si="18"/>
        <v>15660</v>
      </c>
      <c r="E368" s="110">
        <v>0</v>
      </c>
      <c r="F368" s="110">
        <v>0</v>
      </c>
      <c r="G368" s="110">
        <v>0</v>
      </c>
      <c r="H368" s="2" t="s">
        <v>1202</v>
      </c>
      <c r="I368" s="138"/>
    </row>
    <row r="369" spans="1:9" s="109" customFormat="1" x14ac:dyDescent="0.2">
      <c r="A369" s="108" t="s">
        <v>1409</v>
      </c>
      <c r="B369" s="109" t="s">
        <v>1410</v>
      </c>
      <c r="C369" s="110">
        <v>4059</v>
      </c>
      <c r="D369" s="110">
        <f t="shared" si="18"/>
        <v>4059</v>
      </c>
      <c r="E369" s="110">
        <v>0</v>
      </c>
      <c r="F369" s="110">
        <v>0</v>
      </c>
      <c r="G369" s="110">
        <v>0</v>
      </c>
      <c r="H369" s="2" t="s">
        <v>1202</v>
      </c>
      <c r="I369" s="138"/>
    </row>
    <row r="370" spans="1:9" s="109" customFormat="1" x14ac:dyDescent="0.2">
      <c r="A370" s="108" t="s">
        <v>1411</v>
      </c>
      <c r="B370" s="109" t="s">
        <v>1412</v>
      </c>
      <c r="C370" s="110">
        <v>5502.2</v>
      </c>
      <c r="D370" s="110">
        <f t="shared" si="18"/>
        <v>5502.2</v>
      </c>
      <c r="E370" s="110">
        <v>0</v>
      </c>
      <c r="F370" s="110">
        <v>0</v>
      </c>
      <c r="G370" s="110">
        <v>0</v>
      </c>
      <c r="H370" s="2" t="s">
        <v>1202</v>
      </c>
      <c r="I370" s="138"/>
    </row>
    <row r="371" spans="1:9" s="109" customFormat="1" x14ac:dyDescent="0.2">
      <c r="A371" s="108" t="s">
        <v>1413</v>
      </c>
      <c r="B371" s="109" t="s">
        <v>1414</v>
      </c>
      <c r="C371" s="110">
        <v>5464.8</v>
      </c>
      <c r="D371" s="110">
        <f t="shared" si="18"/>
        <v>5464.8</v>
      </c>
      <c r="E371" s="110">
        <v>0</v>
      </c>
      <c r="F371" s="110">
        <v>0</v>
      </c>
      <c r="G371" s="110">
        <v>0</v>
      </c>
      <c r="H371" s="2" t="s">
        <v>1202</v>
      </c>
      <c r="I371" s="138"/>
    </row>
    <row r="372" spans="1:9" s="109" customFormat="1" x14ac:dyDescent="0.2">
      <c r="A372" s="108" t="s">
        <v>1415</v>
      </c>
      <c r="B372" s="109" t="s">
        <v>1416</v>
      </c>
      <c r="C372" s="110">
        <v>6003</v>
      </c>
      <c r="D372" s="110">
        <f t="shared" si="18"/>
        <v>6003</v>
      </c>
      <c r="E372" s="110">
        <v>0</v>
      </c>
      <c r="F372" s="110">
        <v>0</v>
      </c>
      <c r="G372" s="110">
        <v>0</v>
      </c>
      <c r="H372" s="2" t="s">
        <v>1202</v>
      </c>
      <c r="I372" s="138"/>
    </row>
    <row r="373" spans="1:9" s="109" customFormat="1" x14ac:dyDescent="0.2">
      <c r="A373" s="108" t="s">
        <v>1417</v>
      </c>
      <c r="B373" s="109" t="s">
        <v>1418</v>
      </c>
      <c r="C373" s="110">
        <v>5009.3999999999996</v>
      </c>
      <c r="D373" s="110">
        <f t="shared" si="18"/>
        <v>5009.3999999999996</v>
      </c>
      <c r="E373" s="110">
        <v>0</v>
      </c>
      <c r="F373" s="110">
        <v>0</v>
      </c>
      <c r="G373" s="110">
        <v>0</v>
      </c>
      <c r="H373" s="2" t="s">
        <v>1202</v>
      </c>
      <c r="I373" s="138"/>
    </row>
    <row r="374" spans="1:9" s="109" customFormat="1" x14ac:dyDescent="0.2">
      <c r="A374" s="108" t="s">
        <v>1419</v>
      </c>
      <c r="B374" s="109" t="s">
        <v>1420</v>
      </c>
      <c r="C374" s="110">
        <v>15180</v>
      </c>
      <c r="D374" s="110">
        <f t="shared" si="18"/>
        <v>15180</v>
      </c>
      <c r="E374" s="110">
        <v>0</v>
      </c>
      <c r="F374" s="110">
        <v>0</v>
      </c>
      <c r="G374" s="110">
        <v>0</v>
      </c>
      <c r="H374" s="2" t="s">
        <v>1202</v>
      </c>
      <c r="I374" s="138"/>
    </row>
    <row r="375" spans="1:9" s="109" customFormat="1" x14ac:dyDescent="0.2">
      <c r="A375" s="108" t="s">
        <v>1421</v>
      </c>
      <c r="B375" s="109" t="s">
        <v>1422</v>
      </c>
      <c r="C375" s="110">
        <v>15600</v>
      </c>
      <c r="D375" s="110">
        <f t="shared" si="18"/>
        <v>15600</v>
      </c>
      <c r="E375" s="110">
        <v>0</v>
      </c>
      <c r="F375" s="110">
        <v>0</v>
      </c>
      <c r="G375" s="110">
        <v>0</v>
      </c>
      <c r="H375" s="2" t="s">
        <v>1202</v>
      </c>
      <c r="I375" s="138"/>
    </row>
    <row r="376" spans="1:9" s="109" customFormat="1" x14ac:dyDescent="0.2">
      <c r="A376" s="108" t="s">
        <v>1423</v>
      </c>
      <c r="B376" s="109" t="s">
        <v>1424</v>
      </c>
      <c r="C376" s="110">
        <v>4510</v>
      </c>
      <c r="D376" s="110">
        <f t="shared" si="18"/>
        <v>4510</v>
      </c>
      <c r="E376" s="110">
        <v>0</v>
      </c>
      <c r="F376" s="110">
        <v>0</v>
      </c>
      <c r="G376" s="110">
        <v>0</v>
      </c>
      <c r="H376" s="2" t="s">
        <v>1202</v>
      </c>
      <c r="I376" s="138"/>
    </row>
    <row r="377" spans="1:9" s="109" customFormat="1" x14ac:dyDescent="0.2">
      <c r="A377" s="108" t="s">
        <v>1425</v>
      </c>
      <c r="B377" s="109" t="s">
        <v>1426</v>
      </c>
      <c r="C377" s="110">
        <v>3157</v>
      </c>
      <c r="D377" s="110">
        <f t="shared" si="18"/>
        <v>3157</v>
      </c>
      <c r="E377" s="110">
        <v>0</v>
      </c>
      <c r="F377" s="110">
        <v>0</v>
      </c>
      <c r="G377" s="110">
        <v>0</v>
      </c>
      <c r="H377" s="2" t="s">
        <v>1202</v>
      </c>
      <c r="I377" s="138"/>
    </row>
    <row r="378" spans="1:9" s="109" customFormat="1" x14ac:dyDescent="0.2">
      <c r="A378" s="108" t="s">
        <v>1427</v>
      </c>
      <c r="B378" s="109" t="s">
        <v>1428</v>
      </c>
      <c r="C378" s="110">
        <v>2976.6</v>
      </c>
      <c r="D378" s="110">
        <f t="shared" si="18"/>
        <v>2976.6</v>
      </c>
      <c r="E378" s="110">
        <v>0</v>
      </c>
      <c r="F378" s="110">
        <v>0</v>
      </c>
      <c r="G378" s="110">
        <v>0</v>
      </c>
      <c r="H378" s="2" t="s">
        <v>1202</v>
      </c>
      <c r="I378" s="138"/>
    </row>
    <row r="379" spans="1:9" s="109" customFormat="1" x14ac:dyDescent="0.2">
      <c r="A379" s="108" t="s">
        <v>1429</v>
      </c>
      <c r="B379" s="109" t="s">
        <v>1430</v>
      </c>
      <c r="C379" s="110">
        <v>9425.9</v>
      </c>
      <c r="D379" s="110">
        <f t="shared" si="18"/>
        <v>9425.9</v>
      </c>
      <c r="E379" s="110">
        <v>0</v>
      </c>
      <c r="F379" s="110">
        <v>0</v>
      </c>
      <c r="G379" s="110">
        <v>0</v>
      </c>
      <c r="H379" s="2" t="s">
        <v>1202</v>
      </c>
      <c r="I379" s="138"/>
    </row>
    <row r="380" spans="1:9" s="109" customFormat="1" x14ac:dyDescent="0.2">
      <c r="A380" s="108" t="s">
        <v>1431</v>
      </c>
      <c r="B380" s="109" t="s">
        <v>1432</v>
      </c>
      <c r="C380" s="110">
        <v>9449.5499999999993</v>
      </c>
      <c r="D380" s="110">
        <f t="shared" si="18"/>
        <v>9449.5499999999993</v>
      </c>
      <c r="E380" s="110">
        <v>0</v>
      </c>
      <c r="F380" s="110">
        <v>0</v>
      </c>
      <c r="G380" s="110">
        <v>0</v>
      </c>
      <c r="H380" s="2" t="s">
        <v>1202</v>
      </c>
      <c r="I380" s="138"/>
    </row>
    <row r="381" spans="1:9" s="109" customFormat="1" x14ac:dyDescent="0.2">
      <c r="A381" s="108" t="s">
        <v>1433</v>
      </c>
      <c r="B381" s="109" t="s">
        <v>1434</v>
      </c>
      <c r="C381" s="110">
        <v>8929.7999999999993</v>
      </c>
      <c r="D381" s="110">
        <f t="shared" si="18"/>
        <v>8929.7999999999993</v>
      </c>
      <c r="E381" s="110">
        <v>0</v>
      </c>
      <c r="F381" s="110">
        <v>0</v>
      </c>
      <c r="G381" s="110">
        <v>0</v>
      </c>
      <c r="H381" s="2" t="s">
        <v>1202</v>
      </c>
      <c r="I381" s="138"/>
    </row>
    <row r="382" spans="1:9" s="109" customFormat="1" x14ac:dyDescent="0.2">
      <c r="A382" s="108" t="s">
        <v>1435</v>
      </c>
      <c r="B382" s="109" t="s">
        <v>1436</v>
      </c>
      <c r="C382" s="110">
        <v>19720</v>
      </c>
      <c r="D382" s="110">
        <f t="shared" si="18"/>
        <v>19720</v>
      </c>
      <c r="E382" s="110">
        <v>0</v>
      </c>
      <c r="F382" s="110">
        <v>0</v>
      </c>
      <c r="G382" s="110">
        <v>0</v>
      </c>
      <c r="H382" s="2" t="s">
        <v>1202</v>
      </c>
      <c r="I382" s="138"/>
    </row>
    <row r="383" spans="1:9" s="109" customFormat="1" x14ac:dyDescent="0.2">
      <c r="A383" s="108" t="s">
        <v>1437</v>
      </c>
      <c r="B383" s="109" t="s">
        <v>1438</v>
      </c>
      <c r="C383" s="110">
        <v>14883</v>
      </c>
      <c r="D383" s="110">
        <f t="shared" si="18"/>
        <v>14883</v>
      </c>
      <c r="E383" s="110">
        <v>0</v>
      </c>
      <c r="F383" s="110">
        <v>0</v>
      </c>
      <c r="G383" s="110">
        <v>0</v>
      </c>
      <c r="H383" s="2" t="s">
        <v>1202</v>
      </c>
      <c r="I383" s="138"/>
    </row>
    <row r="384" spans="1:9" s="109" customFormat="1" x14ac:dyDescent="0.2">
      <c r="A384" s="108" t="s">
        <v>1439</v>
      </c>
      <c r="B384" s="109" t="s">
        <v>1440</v>
      </c>
      <c r="C384" s="110">
        <v>3415.5</v>
      </c>
      <c r="D384" s="110">
        <f t="shared" si="18"/>
        <v>3415.5</v>
      </c>
      <c r="E384" s="110">
        <v>0</v>
      </c>
      <c r="F384" s="110">
        <v>0</v>
      </c>
      <c r="G384" s="110">
        <v>0</v>
      </c>
      <c r="H384" s="2" t="s">
        <v>1202</v>
      </c>
      <c r="I384" s="138"/>
    </row>
    <row r="385" spans="1:10" x14ac:dyDescent="0.25">
      <c r="A385" s="85">
        <v>2113</v>
      </c>
      <c r="B385" s="83" t="s">
        <v>371</v>
      </c>
      <c r="C385" s="120">
        <v>0</v>
      </c>
      <c r="D385" s="120">
        <v>0</v>
      </c>
      <c r="E385" s="120">
        <v>0</v>
      </c>
      <c r="F385" s="120">
        <v>0</v>
      </c>
      <c r="G385" s="120">
        <v>0</v>
      </c>
      <c r="H385" s="83"/>
    </row>
    <row r="386" spans="1:10" x14ac:dyDescent="0.25">
      <c r="A386" s="85">
        <v>2114</v>
      </c>
      <c r="B386" s="83" t="s">
        <v>372</v>
      </c>
      <c r="C386" s="120">
        <v>0</v>
      </c>
      <c r="D386" s="120">
        <v>0</v>
      </c>
      <c r="E386" s="120">
        <v>0</v>
      </c>
      <c r="F386" s="120">
        <v>0</v>
      </c>
      <c r="G386" s="120">
        <v>0</v>
      </c>
      <c r="H386" s="83"/>
    </row>
    <row r="387" spans="1:10" x14ac:dyDescent="0.25">
      <c r="A387" s="85">
        <v>2115</v>
      </c>
      <c r="B387" s="83" t="s">
        <v>373</v>
      </c>
      <c r="C387" s="120">
        <v>0</v>
      </c>
      <c r="D387" s="120">
        <v>0</v>
      </c>
      <c r="E387" s="120">
        <v>0</v>
      </c>
      <c r="F387" s="120">
        <v>0</v>
      </c>
      <c r="G387" s="120">
        <v>0</v>
      </c>
      <c r="H387" s="83"/>
    </row>
    <row r="388" spans="1:10" x14ac:dyDescent="0.25">
      <c r="A388" s="85">
        <v>2116</v>
      </c>
      <c r="B388" s="83" t="s">
        <v>374</v>
      </c>
      <c r="C388" s="120">
        <v>0</v>
      </c>
      <c r="D388" s="120">
        <v>0</v>
      </c>
      <c r="E388" s="120">
        <v>0</v>
      </c>
      <c r="F388" s="120">
        <v>0</v>
      </c>
      <c r="G388" s="120">
        <v>0</v>
      </c>
      <c r="H388" s="83"/>
    </row>
    <row r="389" spans="1:10" x14ac:dyDescent="0.25">
      <c r="A389" s="85">
        <v>2117</v>
      </c>
      <c r="B389" s="83" t="s">
        <v>375</v>
      </c>
      <c r="C389" s="120">
        <f>+SUM(C390:C401)</f>
        <v>1118541.77</v>
      </c>
      <c r="D389" s="120">
        <f>+SUM(D390:D401)</f>
        <v>1118541.77</v>
      </c>
      <c r="E389" s="120">
        <f>+SUM(E390:E401)</f>
        <v>0</v>
      </c>
      <c r="F389" s="120">
        <f>+SUM(F390:F401)</f>
        <v>0</v>
      </c>
      <c r="G389" s="120">
        <f>+SUM(G390:G401)</f>
        <v>0</v>
      </c>
      <c r="H389" s="83"/>
    </row>
    <row r="390" spans="1:10" s="109" customFormat="1" ht="45" x14ac:dyDescent="0.2">
      <c r="A390" s="108" t="s">
        <v>1441</v>
      </c>
      <c r="B390" s="109" t="s">
        <v>1442</v>
      </c>
      <c r="C390" s="110">
        <v>37692.71</v>
      </c>
      <c r="D390" s="110">
        <f>+C390</f>
        <v>37692.71</v>
      </c>
      <c r="E390" s="110">
        <v>0</v>
      </c>
      <c r="F390" s="110">
        <v>0</v>
      </c>
      <c r="G390" s="110">
        <v>0</v>
      </c>
      <c r="H390" s="133" t="s">
        <v>1467</v>
      </c>
      <c r="I390" s="131"/>
      <c r="J390" s="143"/>
    </row>
    <row r="391" spans="1:10" s="109" customFormat="1" ht="45" x14ac:dyDescent="0.2">
      <c r="A391" s="108" t="s">
        <v>1443</v>
      </c>
      <c r="B391" s="109" t="s">
        <v>1444</v>
      </c>
      <c r="C391" s="110">
        <v>343008.14</v>
      </c>
      <c r="D391" s="110">
        <f t="shared" ref="D391:D401" si="19">+C391</f>
        <v>343008.14</v>
      </c>
      <c r="E391" s="110">
        <v>0</v>
      </c>
      <c r="F391" s="110">
        <v>0</v>
      </c>
      <c r="G391" s="110">
        <v>0</v>
      </c>
      <c r="H391" s="133" t="s">
        <v>1467</v>
      </c>
      <c r="I391" s="131"/>
    </row>
    <row r="392" spans="1:10" s="109" customFormat="1" ht="45" x14ac:dyDescent="0.2">
      <c r="A392" s="108" t="s">
        <v>1445</v>
      </c>
      <c r="B392" s="109" t="s">
        <v>1446</v>
      </c>
      <c r="C392" s="110">
        <v>0.65</v>
      </c>
      <c r="D392" s="110">
        <f t="shared" si="19"/>
        <v>0.65</v>
      </c>
      <c r="E392" s="110">
        <v>0</v>
      </c>
      <c r="F392" s="110">
        <v>0</v>
      </c>
      <c r="G392" s="110">
        <v>0</v>
      </c>
      <c r="H392" s="133" t="s">
        <v>1467</v>
      </c>
      <c r="I392" s="131"/>
    </row>
    <row r="393" spans="1:10" s="109" customFormat="1" ht="45" x14ac:dyDescent="0.2">
      <c r="A393" s="108" t="s">
        <v>1447</v>
      </c>
      <c r="B393" s="109" t="s">
        <v>1448</v>
      </c>
      <c r="C393" s="110">
        <v>8005.97</v>
      </c>
      <c r="D393" s="110">
        <f t="shared" si="19"/>
        <v>8005.97</v>
      </c>
      <c r="E393" s="110">
        <v>0</v>
      </c>
      <c r="F393" s="110">
        <v>0</v>
      </c>
      <c r="G393" s="110">
        <v>0</v>
      </c>
      <c r="H393" s="133" t="s">
        <v>1467</v>
      </c>
      <c r="I393" s="131"/>
    </row>
    <row r="394" spans="1:10" s="109" customFormat="1" ht="45" x14ac:dyDescent="0.2">
      <c r="A394" s="108" t="s">
        <v>1449</v>
      </c>
      <c r="B394" s="109" t="s">
        <v>1450</v>
      </c>
      <c r="C394" s="110">
        <v>2821.96</v>
      </c>
      <c r="D394" s="110">
        <f t="shared" si="19"/>
        <v>2821.96</v>
      </c>
      <c r="E394" s="110">
        <v>0</v>
      </c>
      <c r="F394" s="110">
        <v>0</v>
      </c>
      <c r="G394" s="110">
        <v>0</v>
      </c>
      <c r="H394" s="133" t="s">
        <v>1467</v>
      </c>
      <c r="I394" s="131"/>
    </row>
    <row r="395" spans="1:10" s="109" customFormat="1" ht="45" x14ac:dyDescent="0.2">
      <c r="A395" s="108" t="s">
        <v>1451</v>
      </c>
      <c r="B395" s="109" t="s">
        <v>1452</v>
      </c>
      <c r="C395" s="110">
        <v>8866.89</v>
      </c>
      <c r="D395" s="110">
        <f t="shared" si="19"/>
        <v>8866.89</v>
      </c>
      <c r="E395" s="110">
        <v>0</v>
      </c>
      <c r="F395" s="110">
        <v>0</v>
      </c>
      <c r="G395" s="110">
        <v>0</v>
      </c>
      <c r="H395" s="133" t="s">
        <v>1467</v>
      </c>
      <c r="I395" s="131"/>
    </row>
    <row r="396" spans="1:10" s="109" customFormat="1" ht="45" x14ac:dyDescent="0.2">
      <c r="A396" s="108" t="s">
        <v>1453</v>
      </c>
      <c r="B396" s="109" t="s">
        <v>1454</v>
      </c>
      <c r="C396" s="110">
        <v>109393</v>
      </c>
      <c r="D396" s="110">
        <f t="shared" si="19"/>
        <v>109393</v>
      </c>
      <c r="E396" s="110">
        <v>0</v>
      </c>
      <c r="F396" s="110">
        <v>0</v>
      </c>
      <c r="G396" s="110">
        <v>0</v>
      </c>
      <c r="H396" s="133" t="s">
        <v>1467</v>
      </c>
      <c r="I396" s="131"/>
    </row>
    <row r="397" spans="1:10" s="109" customFormat="1" ht="45" x14ac:dyDescent="0.2">
      <c r="A397" s="108" t="s">
        <v>1455</v>
      </c>
      <c r="B397" s="109" t="s">
        <v>1456</v>
      </c>
      <c r="C397" s="110">
        <v>14125.19</v>
      </c>
      <c r="D397" s="110">
        <f t="shared" si="19"/>
        <v>14125.19</v>
      </c>
      <c r="E397" s="110">
        <v>0</v>
      </c>
      <c r="F397" s="110">
        <v>0</v>
      </c>
      <c r="G397" s="110">
        <v>0</v>
      </c>
      <c r="H397" s="133" t="s">
        <v>1467</v>
      </c>
      <c r="I397" s="131"/>
    </row>
    <row r="398" spans="1:10" s="109" customFormat="1" ht="33.75" x14ac:dyDescent="0.2">
      <c r="A398" s="108" t="s">
        <v>1457</v>
      </c>
      <c r="B398" s="109" t="s">
        <v>1458</v>
      </c>
      <c r="C398" s="110">
        <v>451844.15</v>
      </c>
      <c r="D398" s="110">
        <f t="shared" si="19"/>
        <v>451844.15</v>
      </c>
      <c r="E398" s="110">
        <v>0</v>
      </c>
      <c r="F398" s="110">
        <v>0</v>
      </c>
      <c r="G398" s="110">
        <v>0</v>
      </c>
      <c r="H398" s="133" t="s">
        <v>1465</v>
      </c>
      <c r="I398" s="131"/>
    </row>
    <row r="399" spans="1:10" s="109" customFormat="1" ht="33.75" x14ac:dyDescent="0.2">
      <c r="A399" s="108" t="s">
        <v>1459</v>
      </c>
      <c r="B399" s="109" t="s">
        <v>1460</v>
      </c>
      <c r="C399" s="110">
        <v>14821.35</v>
      </c>
      <c r="D399" s="110">
        <f t="shared" si="19"/>
        <v>14821.35</v>
      </c>
      <c r="E399" s="110">
        <v>0</v>
      </c>
      <c r="F399" s="110">
        <v>0</v>
      </c>
      <c r="G399" s="110">
        <v>0</v>
      </c>
      <c r="H399" s="133" t="s">
        <v>1465</v>
      </c>
      <c r="I399" s="131"/>
    </row>
    <row r="400" spans="1:10" s="109" customFormat="1" ht="45" x14ac:dyDescent="0.2">
      <c r="A400" s="108" t="s">
        <v>1461</v>
      </c>
      <c r="B400" s="109" t="s">
        <v>1462</v>
      </c>
      <c r="C400" s="110">
        <v>121160.53</v>
      </c>
      <c r="D400" s="110">
        <f t="shared" si="19"/>
        <v>121160.53</v>
      </c>
      <c r="E400" s="110">
        <v>0</v>
      </c>
      <c r="F400" s="110">
        <v>0</v>
      </c>
      <c r="G400" s="110">
        <v>0</v>
      </c>
      <c r="H400" s="133" t="s">
        <v>1467</v>
      </c>
      <c r="I400" s="131"/>
    </row>
    <row r="401" spans="1:9" s="109" customFormat="1" ht="22.5" x14ac:dyDescent="0.2">
      <c r="A401" s="108" t="s">
        <v>1463</v>
      </c>
      <c r="B401" s="109" t="s">
        <v>1464</v>
      </c>
      <c r="C401" s="110">
        <v>6801.23</v>
      </c>
      <c r="D401" s="110">
        <f t="shared" si="19"/>
        <v>6801.23</v>
      </c>
      <c r="E401" s="110">
        <v>0</v>
      </c>
      <c r="F401" s="110">
        <v>0</v>
      </c>
      <c r="G401" s="110">
        <v>0</v>
      </c>
      <c r="H401" s="133" t="s">
        <v>1466</v>
      </c>
      <c r="I401" s="131"/>
    </row>
    <row r="402" spans="1:9" x14ac:dyDescent="0.25">
      <c r="A402" s="85">
        <v>2118</v>
      </c>
      <c r="B402" s="83" t="s">
        <v>376</v>
      </c>
      <c r="C402" s="120">
        <v>0</v>
      </c>
      <c r="D402" s="120">
        <v>0</v>
      </c>
      <c r="E402" s="120">
        <v>0</v>
      </c>
      <c r="F402" s="120">
        <v>0</v>
      </c>
      <c r="G402" s="120">
        <v>0</v>
      </c>
      <c r="H402" s="83"/>
    </row>
    <row r="403" spans="1:9" x14ac:dyDescent="0.25">
      <c r="A403" s="85">
        <v>2119</v>
      </c>
      <c r="B403" s="83" t="s">
        <v>377</v>
      </c>
      <c r="C403" s="120">
        <f>+SUM(C404:C445)</f>
        <v>795908.7300000001</v>
      </c>
      <c r="D403" s="120">
        <f t="shared" ref="D403:G403" si="20">+SUM(D404:D445)</f>
        <v>536932.88</v>
      </c>
      <c r="E403" s="120">
        <f t="shared" si="20"/>
        <v>123535.59</v>
      </c>
      <c r="F403" s="120">
        <f t="shared" si="20"/>
        <v>0</v>
      </c>
      <c r="G403" s="120">
        <f t="shared" si="20"/>
        <v>135440.26000000004</v>
      </c>
      <c r="H403" s="83"/>
    </row>
    <row r="404" spans="1:9" s="109" customFormat="1" ht="11.25" x14ac:dyDescent="0.2">
      <c r="A404" s="108" t="s">
        <v>1468</v>
      </c>
      <c r="B404" s="109" t="s">
        <v>1469</v>
      </c>
      <c r="C404" s="110">
        <v>32283.03</v>
      </c>
      <c r="D404" s="110">
        <v>0</v>
      </c>
      <c r="E404" s="110">
        <v>0</v>
      </c>
      <c r="F404" s="110">
        <v>0</v>
      </c>
      <c r="G404" s="110">
        <f>+C404</f>
        <v>32283.03</v>
      </c>
      <c r="H404" s="4" t="s">
        <v>1202</v>
      </c>
      <c r="I404" s="131"/>
    </row>
    <row r="405" spans="1:9" s="109" customFormat="1" ht="11.25" x14ac:dyDescent="0.2">
      <c r="A405" s="108" t="s">
        <v>1470</v>
      </c>
      <c r="B405" s="109" t="s">
        <v>1471</v>
      </c>
      <c r="C405" s="110">
        <v>211.58</v>
      </c>
      <c r="D405" s="110">
        <v>0</v>
      </c>
      <c r="E405" s="110">
        <v>0</v>
      </c>
      <c r="F405" s="110">
        <v>0</v>
      </c>
      <c r="G405" s="110">
        <f t="shared" ref="G405:G433" si="21">+C405</f>
        <v>211.58</v>
      </c>
      <c r="H405" s="4" t="s">
        <v>1202</v>
      </c>
      <c r="I405" s="131"/>
    </row>
    <row r="406" spans="1:9" s="109" customFormat="1" ht="11.25" x14ac:dyDescent="0.2">
      <c r="A406" s="108" t="s">
        <v>1472</v>
      </c>
      <c r="B406" s="109" t="s">
        <v>1473</v>
      </c>
      <c r="C406" s="110">
        <v>60442.2</v>
      </c>
      <c r="D406" s="110">
        <v>0</v>
      </c>
      <c r="E406" s="110">
        <v>0</v>
      </c>
      <c r="F406" s="110">
        <v>0</v>
      </c>
      <c r="G406" s="110">
        <f t="shared" si="21"/>
        <v>60442.2</v>
      </c>
      <c r="H406" s="4" t="s">
        <v>1202</v>
      </c>
      <c r="I406" s="131"/>
    </row>
    <row r="407" spans="1:9" s="109" customFormat="1" ht="11.25" x14ac:dyDescent="0.2">
      <c r="A407" s="108" t="s">
        <v>1474</v>
      </c>
      <c r="B407" s="109" t="s">
        <v>1475</v>
      </c>
      <c r="C407" s="110">
        <v>1058.27</v>
      </c>
      <c r="D407" s="110">
        <v>0</v>
      </c>
      <c r="E407" s="110">
        <v>0</v>
      </c>
      <c r="F407" s="110">
        <v>0</v>
      </c>
      <c r="G407" s="110">
        <f t="shared" si="21"/>
        <v>1058.27</v>
      </c>
      <c r="H407" s="4" t="s">
        <v>1202</v>
      </c>
      <c r="I407" s="131"/>
    </row>
    <row r="408" spans="1:9" s="109" customFormat="1" ht="11.25" x14ac:dyDescent="0.2">
      <c r="A408" s="108" t="s">
        <v>1476</v>
      </c>
      <c r="B408" s="109" t="s">
        <v>1477</v>
      </c>
      <c r="C408" s="110">
        <v>4500</v>
      </c>
      <c r="D408" s="110">
        <v>0</v>
      </c>
      <c r="E408" s="110">
        <v>0</v>
      </c>
      <c r="F408" s="110">
        <v>0</v>
      </c>
      <c r="G408" s="110">
        <f t="shared" si="21"/>
        <v>4500</v>
      </c>
      <c r="H408" s="4" t="s">
        <v>1202</v>
      </c>
      <c r="I408" s="131"/>
    </row>
    <row r="409" spans="1:9" s="109" customFormat="1" ht="11.25" x14ac:dyDescent="0.2">
      <c r="A409" s="108" t="s">
        <v>1478</v>
      </c>
      <c r="B409" s="109" t="s">
        <v>1479</v>
      </c>
      <c r="C409" s="110">
        <v>600</v>
      </c>
      <c r="D409" s="110">
        <v>0</v>
      </c>
      <c r="E409" s="110">
        <v>0</v>
      </c>
      <c r="F409" s="110">
        <v>0</v>
      </c>
      <c r="G409" s="110">
        <f t="shared" si="21"/>
        <v>600</v>
      </c>
      <c r="H409" s="4" t="s">
        <v>1202</v>
      </c>
      <c r="I409" s="131"/>
    </row>
    <row r="410" spans="1:9" s="109" customFormat="1" ht="11.25" x14ac:dyDescent="0.2">
      <c r="A410" s="108" t="s">
        <v>1480</v>
      </c>
      <c r="B410" s="109" t="s">
        <v>962</v>
      </c>
      <c r="C410" s="110">
        <v>1644.2</v>
      </c>
      <c r="D410" s="110">
        <v>0</v>
      </c>
      <c r="E410" s="110">
        <v>0</v>
      </c>
      <c r="F410" s="110">
        <v>0</v>
      </c>
      <c r="G410" s="110">
        <f t="shared" si="21"/>
        <v>1644.2</v>
      </c>
      <c r="H410" s="4" t="s">
        <v>1202</v>
      </c>
      <c r="I410" s="131"/>
    </row>
    <row r="411" spans="1:9" s="109" customFormat="1" ht="11.25" x14ac:dyDescent="0.2">
      <c r="A411" s="108" t="s">
        <v>1481</v>
      </c>
      <c r="B411" s="109" t="s">
        <v>1482</v>
      </c>
      <c r="C411" s="110">
        <v>326.39</v>
      </c>
      <c r="D411" s="110">
        <v>0</v>
      </c>
      <c r="E411" s="110">
        <v>0</v>
      </c>
      <c r="F411" s="110">
        <v>0</v>
      </c>
      <c r="G411" s="110">
        <f t="shared" si="21"/>
        <v>326.39</v>
      </c>
      <c r="H411" s="4" t="s">
        <v>1202</v>
      </c>
      <c r="I411" s="131"/>
    </row>
    <row r="412" spans="1:9" s="109" customFormat="1" ht="11.25" x14ac:dyDescent="0.2">
      <c r="A412" s="108" t="s">
        <v>1483</v>
      </c>
      <c r="B412" s="109" t="s">
        <v>1034</v>
      </c>
      <c r="C412" s="110">
        <v>132.26</v>
      </c>
      <c r="D412" s="110">
        <v>0</v>
      </c>
      <c r="E412" s="110">
        <v>0</v>
      </c>
      <c r="F412" s="110">
        <v>0</v>
      </c>
      <c r="G412" s="110">
        <f t="shared" si="21"/>
        <v>132.26</v>
      </c>
      <c r="H412" s="4" t="s">
        <v>1202</v>
      </c>
      <c r="I412" s="131"/>
    </row>
    <row r="413" spans="1:9" s="109" customFormat="1" ht="11.25" x14ac:dyDescent="0.2">
      <c r="A413" s="108" t="s">
        <v>1484</v>
      </c>
      <c r="B413" s="109" t="s">
        <v>1485</v>
      </c>
      <c r="C413" s="110">
        <v>9397.7999999999993</v>
      </c>
      <c r="D413" s="110">
        <f>+C413</f>
        <v>9397.7999999999993</v>
      </c>
      <c r="E413" s="110">
        <v>0</v>
      </c>
      <c r="F413" s="110">
        <v>0</v>
      </c>
      <c r="G413" s="110">
        <v>0</v>
      </c>
      <c r="H413" s="4" t="s">
        <v>1202</v>
      </c>
      <c r="I413" s="131"/>
    </row>
    <row r="414" spans="1:9" s="109" customFormat="1" ht="11.25" x14ac:dyDescent="0.2">
      <c r="A414" s="108" t="s">
        <v>1486</v>
      </c>
      <c r="B414" s="109" t="s">
        <v>1487</v>
      </c>
      <c r="C414" s="110">
        <v>2341.0300000000002</v>
      </c>
      <c r="D414" s="110">
        <v>0</v>
      </c>
      <c r="E414" s="110">
        <v>0</v>
      </c>
      <c r="F414" s="110">
        <v>0</v>
      </c>
      <c r="G414" s="110">
        <f t="shared" si="21"/>
        <v>2341.0300000000002</v>
      </c>
      <c r="H414" s="4" t="s">
        <v>1202</v>
      </c>
      <c r="I414" s="131"/>
    </row>
    <row r="415" spans="1:9" s="109" customFormat="1" ht="11.25" x14ac:dyDescent="0.2">
      <c r="A415" s="108" t="s">
        <v>1488</v>
      </c>
      <c r="B415" s="109" t="s">
        <v>1489</v>
      </c>
      <c r="C415" s="110">
        <v>780.44</v>
      </c>
      <c r="D415" s="110">
        <v>0</v>
      </c>
      <c r="E415" s="110">
        <v>0</v>
      </c>
      <c r="F415" s="110">
        <v>0</v>
      </c>
      <c r="G415" s="110">
        <f t="shared" si="21"/>
        <v>780.44</v>
      </c>
      <c r="H415" s="4" t="s">
        <v>1202</v>
      </c>
      <c r="I415" s="131"/>
    </row>
    <row r="416" spans="1:9" s="109" customFormat="1" ht="11.25" x14ac:dyDescent="0.2">
      <c r="A416" s="108" t="s">
        <v>1490</v>
      </c>
      <c r="B416" s="109" t="s">
        <v>1491</v>
      </c>
      <c r="C416" s="110">
        <v>619.32000000000005</v>
      </c>
      <c r="D416" s="110">
        <v>0</v>
      </c>
      <c r="E416" s="110">
        <f>+C416</f>
        <v>619.32000000000005</v>
      </c>
      <c r="F416" s="110">
        <v>0</v>
      </c>
      <c r="G416" s="110">
        <v>0</v>
      </c>
      <c r="H416" s="4" t="s">
        <v>1202</v>
      </c>
      <c r="I416" s="131"/>
    </row>
    <row r="417" spans="1:9" s="109" customFormat="1" ht="11.25" x14ac:dyDescent="0.2">
      <c r="A417" s="108" t="s">
        <v>1492</v>
      </c>
      <c r="B417" s="109" t="s">
        <v>976</v>
      </c>
      <c r="C417" s="110">
        <v>1857.31</v>
      </c>
      <c r="D417" s="110">
        <v>0</v>
      </c>
      <c r="E417" s="110">
        <v>0</v>
      </c>
      <c r="F417" s="110">
        <v>0</v>
      </c>
      <c r="G417" s="110">
        <f t="shared" si="21"/>
        <v>1857.31</v>
      </c>
      <c r="H417" s="4" t="s">
        <v>1202</v>
      </c>
      <c r="I417" s="131"/>
    </row>
    <row r="418" spans="1:9" s="109" customFormat="1" ht="11.25" x14ac:dyDescent="0.2">
      <c r="A418" s="108" t="s">
        <v>1493</v>
      </c>
      <c r="B418" s="109" t="s">
        <v>1048</v>
      </c>
      <c r="C418" s="110">
        <v>199.77</v>
      </c>
      <c r="D418" s="110">
        <v>0</v>
      </c>
      <c r="E418" s="110">
        <v>0</v>
      </c>
      <c r="F418" s="110">
        <v>0</v>
      </c>
      <c r="G418" s="110">
        <f t="shared" si="21"/>
        <v>199.77</v>
      </c>
      <c r="H418" s="4" t="s">
        <v>1202</v>
      </c>
      <c r="I418" s="131"/>
    </row>
    <row r="419" spans="1:9" s="109" customFormat="1" ht="11.25" x14ac:dyDescent="0.2">
      <c r="A419" s="108" t="s">
        <v>1494</v>
      </c>
      <c r="B419" s="109" t="s">
        <v>1495</v>
      </c>
      <c r="C419" s="110">
        <v>34.18</v>
      </c>
      <c r="D419" s="110">
        <v>0</v>
      </c>
      <c r="E419" s="110">
        <f>+C419</f>
        <v>34.18</v>
      </c>
      <c r="F419" s="110">
        <v>0</v>
      </c>
      <c r="G419" s="110">
        <v>0</v>
      </c>
      <c r="H419" s="4" t="s">
        <v>1202</v>
      </c>
      <c r="I419" s="131"/>
    </row>
    <row r="420" spans="1:9" s="109" customFormat="1" ht="11.25" x14ac:dyDescent="0.2">
      <c r="A420" s="108" t="s">
        <v>1496</v>
      </c>
      <c r="B420" s="109" t="s">
        <v>968</v>
      </c>
      <c r="C420" s="110">
        <v>299.76</v>
      </c>
      <c r="D420" s="110">
        <v>0</v>
      </c>
      <c r="E420" s="110">
        <v>0</v>
      </c>
      <c r="F420" s="110">
        <v>0</v>
      </c>
      <c r="G420" s="110">
        <f t="shared" si="21"/>
        <v>299.76</v>
      </c>
      <c r="H420" s="4" t="s">
        <v>1202</v>
      </c>
      <c r="I420" s="131"/>
    </row>
    <row r="421" spans="1:9" s="109" customFormat="1" ht="11.25" x14ac:dyDescent="0.2">
      <c r="A421" s="108" t="s">
        <v>1497</v>
      </c>
      <c r="B421" s="109" t="s">
        <v>1498</v>
      </c>
      <c r="C421" s="110">
        <v>1000</v>
      </c>
      <c r="D421" s="110">
        <v>0</v>
      </c>
      <c r="E421" s="110">
        <v>0</v>
      </c>
      <c r="F421" s="110">
        <v>0</v>
      </c>
      <c r="G421" s="110">
        <f t="shared" si="21"/>
        <v>1000</v>
      </c>
      <c r="H421" s="4" t="s">
        <v>1202</v>
      </c>
      <c r="I421" s="131"/>
    </row>
    <row r="422" spans="1:9" s="109" customFormat="1" ht="11.25" x14ac:dyDescent="0.2">
      <c r="A422" s="108" t="s">
        <v>1499</v>
      </c>
      <c r="B422" s="109" t="s">
        <v>1500</v>
      </c>
      <c r="C422" s="110">
        <v>50</v>
      </c>
      <c r="D422" s="110">
        <v>0</v>
      </c>
      <c r="E422" s="110">
        <v>0</v>
      </c>
      <c r="F422" s="110">
        <v>0</v>
      </c>
      <c r="G422" s="110">
        <f t="shared" si="21"/>
        <v>50</v>
      </c>
      <c r="H422" s="4" t="s">
        <v>1202</v>
      </c>
      <c r="I422" s="131"/>
    </row>
    <row r="423" spans="1:9" s="109" customFormat="1" ht="11.25" x14ac:dyDescent="0.2">
      <c r="A423" s="108" t="s">
        <v>1501</v>
      </c>
      <c r="B423" s="109" t="s">
        <v>1502</v>
      </c>
      <c r="C423" s="110">
        <v>923.1</v>
      </c>
      <c r="D423" s="110">
        <v>0</v>
      </c>
      <c r="E423" s="110">
        <v>0</v>
      </c>
      <c r="F423" s="110">
        <v>0</v>
      </c>
      <c r="G423" s="110">
        <f t="shared" si="21"/>
        <v>923.1</v>
      </c>
      <c r="H423" s="4" t="s">
        <v>1202</v>
      </c>
      <c r="I423" s="131"/>
    </row>
    <row r="424" spans="1:9" s="109" customFormat="1" ht="11.25" x14ac:dyDescent="0.2">
      <c r="A424" s="108" t="s">
        <v>1503</v>
      </c>
      <c r="B424" s="109" t="s">
        <v>1504</v>
      </c>
      <c r="C424" s="110">
        <v>923.1</v>
      </c>
      <c r="D424" s="110">
        <v>0</v>
      </c>
      <c r="E424" s="110">
        <v>0</v>
      </c>
      <c r="F424" s="110">
        <v>0</v>
      </c>
      <c r="G424" s="110">
        <f t="shared" si="21"/>
        <v>923.1</v>
      </c>
      <c r="H424" s="4" t="s">
        <v>1202</v>
      </c>
      <c r="I424" s="131"/>
    </row>
    <row r="425" spans="1:9" s="109" customFormat="1" ht="11.25" x14ac:dyDescent="0.2">
      <c r="A425" s="108" t="s">
        <v>1505</v>
      </c>
      <c r="B425" s="109" t="s">
        <v>1506</v>
      </c>
      <c r="C425" s="110">
        <v>2000</v>
      </c>
      <c r="D425" s="110">
        <v>0</v>
      </c>
      <c r="E425" s="110">
        <v>0</v>
      </c>
      <c r="F425" s="110">
        <v>0</v>
      </c>
      <c r="G425" s="110">
        <f t="shared" si="21"/>
        <v>2000</v>
      </c>
      <c r="H425" s="4" t="s">
        <v>1202</v>
      </c>
      <c r="I425" s="131"/>
    </row>
    <row r="426" spans="1:9" s="109" customFormat="1" ht="11.25" x14ac:dyDescent="0.2">
      <c r="A426" s="108" t="s">
        <v>1507</v>
      </c>
      <c r="B426" s="109" t="s">
        <v>1508</v>
      </c>
      <c r="C426" s="110">
        <v>200</v>
      </c>
      <c r="D426" s="110">
        <v>0</v>
      </c>
      <c r="E426" s="110">
        <v>0</v>
      </c>
      <c r="F426" s="110">
        <v>0</v>
      </c>
      <c r="G426" s="110">
        <f t="shared" si="21"/>
        <v>200</v>
      </c>
      <c r="H426" s="4" t="s">
        <v>1202</v>
      </c>
      <c r="I426" s="131"/>
    </row>
    <row r="427" spans="1:9" s="109" customFormat="1" ht="11.25" x14ac:dyDescent="0.2">
      <c r="A427" s="108" t="s">
        <v>1509</v>
      </c>
      <c r="B427" s="109" t="s">
        <v>1018</v>
      </c>
      <c r="C427" s="110">
        <v>871.29</v>
      </c>
      <c r="D427" s="110">
        <v>0</v>
      </c>
      <c r="E427" s="110">
        <v>0</v>
      </c>
      <c r="F427" s="110">
        <v>0</v>
      </c>
      <c r="G427" s="110">
        <f t="shared" si="21"/>
        <v>871.29</v>
      </c>
      <c r="H427" s="4" t="s">
        <v>1202</v>
      </c>
      <c r="I427" s="131"/>
    </row>
    <row r="428" spans="1:9" s="109" customFormat="1" ht="11.25" x14ac:dyDescent="0.2">
      <c r="A428" s="108" t="s">
        <v>1510</v>
      </c>
      <c r="B428" s="109" t="s">
        <v>1511</v>
      </c>
      <c r="C428" s="110">
        <v>4463.46</v>
      </c>
      <c r="D428" s="110">
        <v>0</v>
      </c>
      <c r="E428" s="110">
        <v>0</v>
      </c>
      <c r="F428" s="110">
        <v>0</v>
      </c>
      <c r="G428" s="110">
        <f t="shared" si="21"/>
        <v>4463.46</v>
      </c>
      <c r="H428" s="4" t="s">
        <v>1202</v>
      </c>
      <c r="I428" s="131"/>
    </row>
    <row r="429" spans="1:9" s="109" customFormat="1" ht="11.25" x14ac:dyDescent="0.2">
      <c r="A429" s="108" t="s">
        <v>1512</v>
      </c>
      <c r="B429" s="109" t="s">
        <v>1513</v>
      </c>
      <c r="C429" s="110">
        <v>1421.24</v>
      </c>
      <c r="D429" s="110">
        <v>0</v>
      </c>
      <c r="E429" s="110">
        <v>0</v>
      </c>
      <c r="F429" s="110">
        <v>0</v>
      </c>
      <c r="G429" s="110">
        <f t="shared" si="21"/>
        <v>1421.24</v>
      </c>
      <c r="H429" s="4" t="s">
        <v>1202</v>
      </c>
      <c r="I429" s="131"/>
    </row>
    <row r="430" spans="1:9" s="109" customFormat="1" ht="11.25" x14ac:dyDescent="0.2">
      <c r="A430" s="108" t="s">
        <v>1514</v>
      </c>
      <c r="B430" s="109" t="s">
        <v>1515</v>
      </c>
      <c r="C430" s="110">
        <v>421.8</v>
      </c>
      <c r="D430" s="110">
        <v>0</v>
      </c>
      <c r="E430" s="110">
        <v>0</v>
      </c>
      <c r="F430" s="110">
        <v>0</v>
      </c>
      <c r="G430" s="110">
        <f t="shared" si="21"/>
        <v>421.8</v>
      </c>
      <c r="H430" s="4" t="s">
        <v>1202</v>
      </c>
      <c r="I430" s="131"/>
    </row>
    <row r="431" spans="1:9" s="109" customFormat="1" ht="11.25" x14ac:dyDescent="0.2">
      <c r="A431" s="108" t="s">
        <v>1516</v>
      </c>
      <c r="B431" s="109" t="s">
        <v>1517</v>
      </c>
      <c r="C431" s="110">
        <v>2320.8000000000002</v>
      </c>
      <c r="D431" s="110">
        <v>0</v>
      </c>
      <c r="E431" s="110">
        <v>0</v>
      </c>
      <c r="F431" s="110">
        <v>0</v>
      </c>
      <c r="G431" s="110">
        <f t="shared" si="21"/>
        <v>2320.8000000000002</v>
      </c>
      <c r="H431" s="4" t="s">
        <v>1202</v>
      </c>
      <c r="I431" s="131"/>
    </row>
    <row r="432" spans="1:9" s="109" customFormat="1" ht="11.25" x14ac:dyDescent="0.2">
      <c r="A432" s="108" t="s">
        <v>1518</v>
      </c>
      <c r="B432" s="109" t="s">
        <v>996</v>
      </c>
      <c r="C432" s="110">
        <v>2000</v>
      </c>
      <c r="D432" s="110">
        <v>0</v>
      </c>
      <c r="E432" s="110">
        <v>0</v>
      </c>
      <c r="F432" s="110">
        <v>0</v>
      </c>
      <c r="G432" s="110">
        <f t="shared" si="21"/>
        <v>2000</v>
      </c>
      <c r="H432" s="4" t="s">
        <v>1202</v>
      </c>
      <c r="I432" s="131"/>
    </row>
    <row r="433" spans="1:9" s="109" customFormat="1" ht="11.25" x14ac:dyDescent="0.2">
      <c r="A433" s="108" t="s">
        <v>1519</v>
      </c>
      <c r="B433" s="109" t="s">
        <v>1520</v>
      </c>
      <c r="C433" s="110">
        <v>74.7</v>
      </c>
      <c r="D433" s="110">
        <v>0</v>
      </c>
      <c r="E433" s="110">
        <v>0</v>
      </c>
      <c r="F433" s="110">
        <v>0</v>
      </c>
      <c r="G433" s="110">
        <f t="shared" si="21"/>
        <v>74.7</v>
      </c>
      <c r="H433" s="4" t="s">
        <v>1202</v>
      </c>
      <c r="I433" s="131"/>
    </row>
    <row r="434" spans="1:9" s="109" customFormat="1" ht="11.25" x14ac:dyDescent="0.2">
      <c r="A434" s="108" t="s">
        <v>1521</v>
      </c>
      <c r="B434" s="109" t="s">
        <v>1522</v>
      </c>
      <c r="C434" s="110">
        <v>79983</v>
      </c>
      <c r="D434" s="110">
        <v>0</v>
      </c>
      <c r="E434" s="110">
        <f>+C434</f>
        <v>79983</v>
      </c>
      <c r="F434" s="110">
        <v>0</v>
      </c>
      <c r="G434" s="110">
        <v>0</v>
      </c>
      <c r="H434" s="4" t="s">
        <v>1202</v>
      </c>
      <c r="I434" s="131"/>
    </row>
    <row r="435" spans="1:9" s="109" customFormat="1" ht="11.25" x14ac:dyDescent="0.2">
      <c r="A435" s="108" t="s">
        <v>1523</v>
      </c>
      <c r="B435" s="109" t="s">
        <v>1524</v>
      </c>
      <c r="C435" s="110">
        <v>42482.92</v>
      </c>
      <c r="D435" s="110">
        <v>0</v>
      </c>
      <c r="E435" s="110">
        <f>+C435</f>
        <v>42482.92</v>
      </c>
      <c r="F435" s="110">
        <v>0</v>
      </c>
      <c r="G435" s="110">
        <v>0</v>
      </c>
      <c r="H435" s="4" t="s">
        <v>1202</v>
      </c>
      <c r="I435" s="131"/>
    </row>
    <row r="436" spans="1:9" s="109" customFormat="1" ht="11.25" x14ac:dyDescent="0.2">
      <c r="A436" s="108" t="s">
        <v>1525</v>
      </c>
      <c r="B436" s="109" t="s">
        <v>1526</v>
      </c>
      <c r="C436" s="110">
        <v>110</v>
      </c>
      <c r="D436" s="110">
        <v>0</v>
      </c>
      <c r="E436" s="110">
        <f>+C436</f>
        <v>110</v>
      </c>
      <c r="F436" s="110">
        <v>0</v>
      </c>
      <c r="G436" s="110">
        <v>0</v>
      </c>
      <c r="H436" s="4" t="s">
        <v>1202</v>
      </c>
      <c r="I436" s="131"/>
    </row>
    <row r="437" spans="1:9" s="109" customFormat="1" ht="11.25" x14ac:dyDescent="0.2">
      <c r="A437" s="108" t="s">
        <v>1527</v>
      </c>
      <c r="B437" s="109" t="s">
        <v>1528</v>
      </c>
      <c r="C437" s="110">
        <v>306.17</v>
      </c>
      <c r="D437" s="110">
        <v>0</v>
      </c>
      <c r="E437" s="110">
        <f>+C437</f>
        <v>306.17</v>
      </c>
      <c r="F437" s="110">
        <v>0</v>
      </c>
      <c r="G437" s="110">
        <v>0</v>
      </c>
      <c r="H437" s="4" t="s">
        <v>1202</v>
      </c>
      <c r="I437" s="131"/>
    </row>
    <row r="438" spans="1:9" s="109" customFormat="1" ht="11.25" x14ac:dyDescent="0.2">
      <c r="A438" s="108" t="s">
        <v>1529</v>
      </c>
      <c r="B438" s="109" t="s">
        <v>1530</v>
      </c>
      <c r="C438" s="110">
        <v>27.59</v>
      </c>
      <c r="D438" s="110">
        <f>+C438</f>
        <v>27.59</v>
      </c>
      <c r="E438" s="110">
        <v>0</v>
      </c>
      <c r="F438" s="110">
        <v>0</v>
      </c>
      <c r="G438" s="110">
        <v>0</v>
      </c>
      <c r="H438" s="4" t="s">
        <v>1202</v>
      </c>
      <c r="I438" s="131"/>
    </row>
    <row r="439" spans="1:9" s="109" customFormat="1" ht="11.25" x14ac:dyDescent="0.2">
      <c r="A439" s="108" t="s">
        <v>1531</v>
      </c>
      <c r="B439" s="109" t="s">
        <v>932</v>
      </c>
      <c r="C439" s="110">
        <v>0.55000000000000004</v>
      </c>
      <c r="D439" s="110">
        <f>+C439</f>
        <v>0.55000000000000004</v>
      </c>
      <c r="E439" s="110">
        <v>0</v>
      </c>
      <c r="F439" s="110">
        <v>0</v>
      </c>
      <c r="G439" s="110">
        <v>0</v>
      </c>
      <c r="H439" s="4" t="s">
        <v>1202</v>
      </c>
      <c r="I439" s="131"/>
    </row>
    <row r="440" spans="1:9" s="109" customFormat="1" ht="11.25" x14ac:dyDescent="0.2">
      <c r="A440" s="108" t="s">
        <v>1532</v>
      </c>
      <c r="B440" s="109" t="s">
        <v>1533</v>
      </c>
      <c r="C440" s="110">
        <v>11958.01</v>
      </c>
      <c r="D440" s="110">
        <v>0</v>
      </c>
      <c r="E440" s="110">
        <v>0</v>
      </c>
      <c r="F440" s="110">
        <v>0</v>
      </c>
      <c r="G440" s="110">
        <f>+C440</f>
        <v>11958.01</v>
      </c>
      <c r="H440" s="4" t="s">
        <v>1202</v>
      </c>
      <c r="I440" s="131"/>
    </row>
    <row r="441" spans="1:9" s="109" customFormat="1" ht="11.25" x14ac:dyDescent="0.2">
      <c r="A441" s="108" t="s">
        <v>1534</v>
      </c>
      <c r="B441" s="109" t="s">
        <v>1535</v>
      </c>
      <c r="C441" s="110">
        <v>143.59</v>
      </c>
      <c r="D441" s="110">
        <f>+C441-G441</f>
        <v>42.67</v>
      </c>
      <c r="E441" s="110">
        <v>0</v>
      </c>
      <c r="F441" s="110">
        <v>0</v>
      </c>
      <c r="G441" s="110">
        <v>100.92</v>
      </c>
      <c r="H441" s="4" t="s">
        <v>1202</v>
      </c>
      <c r="I441" s="131"/>
    </row>
    <row r="442" spans="1:9" s="109" customFormat="1" ht="11.25" x14ac:dyDescent="0.2">
      <c r="A442" s="108" t="s">
        <v>1536</v>
      </c>
      <c r="B442" s="109" t="s">
        <v>1537</v>
      </c>
      <c r="C442" s="110">
        <v>16409.099999999999</v>
      </c>
      <c r="D442" s="110">
        <f>+C442-G442</f>
        <v>16373.499999999998</v>
      </c>
      <c r="E442" s="110">
        <v>0</v>
      </c>
      <c r="F442" s="110">
        <v>0</v>
      </c>
      <c r="G442" s="110">
        <v>35.6</v>
      </c>
      <c r="H442" s="4" t="s">
        <v>1202</v>
      </c>
      <c r="I442" s="131"/>
    </row>
    <row r="443" spans="1:9" s="109" customFormat="1" ht="11.25" x14ac:dyDescent="0.2">
      <c r="A443" s="108" t="s">
        <v>1538</v>
      </c>
      <c r="B443" s="109" t="s">
        <v>1539</v>
      </c>
      <c r="C443" s="110">
        <v>272754.42000000004</v>
      </c>
      <c r="D443" s="110">
        <f>+C443</f>
        <v>272754.42000000004</v>
      </c>
      <c r="E443" s="110">
        <v>0</v>
      </c>
      <c r="F443" s="110">
        <v>0</v>
      </c>
      <c r="G443" s="110">
        <v>0</v>
      </c>
      <c r="H443" s="4" t="s">
        <v>1202</v>
      </c>
      <c r="I443" s="131"/>
    </row>
    <row r="444" spans="1:9" s="109" customFormat="1" ht="11.25" x14ac:dyDescent="0.2">
      <c r="A444" s="108" t="s">
        <v>1540</v>
      </c>
      <c r="B444" s="109" t="s">
        <v>1541</v>
      </c>
      <c r="C444" s="110">
        <v>31428.5</v>
      </c>
      <c r="D444" s="110">
        <f>+C444</f>
        <v>31428.5</v>
      </c>
      <c r="E444" s="110">
        <v>0</v>
      </c>
      <c r="F444" s="110">
        <v>0</v>
      </c>
      <c r="G444" s="110">
        <v>0</v>
      </c>
      <c r="H444" s="4" t="s">
        <v>1202</v>
      </c>
      <c r="I444" s="131"/>
    </row>
    <row r="445" spans="1:9" s="109" customFormat="1" ht="11.25" x14ac:dyDescent="0.2">
      <c r="A445" s="108" t="s">
        <v>1542</v>
      </c>
      <c r="B445" s="109" t="s">
        <v>1543</v>
      </c>
      <c r="C445" s="110">
        <v>206907.85</v>
      </c>
      <c r="D445" s="110">
        <f>+C445</f>
        <v>206907.85</v>
      </c>
      <c r="E445" s="110">
        <v>0</v>
      </c>
      <c r="F445" s="110">
        <v>0</v>
      </c>
      <c r="G445" s="110">
        <v>0</v>
      </c>
      <c r="H445" s="4" t="s">
        <v>1202</v>
      </c>
      <c r="I445" s="131"/>
    </row>
    <row r="446" spans="1:9" x14ac:dyDescent="0.25">
      <c r="A446" s="85">
        <v>2120</v>
      </c>
      <c r="B446" s="83" t="s">
        <v>378</v>
      </c>
      <c r="C446" s="120">
        <v>0</v>
      </c>
      <c r="D446" s="120">
        <v>0</v>
      </c>
      <c r="E446" s="120">
        <v>0</v>
      </c>
      <c r="F446" s="120">
        <v>0</v>
      </c>
      <c r="G446" s="120">
        <v>0</v>
      </c>
      <c r="H446" s="83"/>
    </row>
    <row r="447" spans="1:9" x14ac:dyDescent="0.25">
      <c r="A447" s="85">
        <v>2121</v>
      </c>
      <c r="B447" s="83" t="s">
        <v>379</v>
      </c>
      <c r="C447" s="120">
        <v>0</v>
      </c>
      <c r="D447" s="120">
        <v>0</v>
      </c>
      <c r="E447" s="120">
        <v>0</v>
      </c>
      <c r="F447" s="120">
        <v>0</v>
      </c>
      <c r="G447" s="120">
        <v>0</v>
      </c>
      <c r="H447" s="83"/>
    </row>
    <row r="448" spans="1:9" x14ac:dyDescent="0.25">
      <c r="A448" s="85">
        <v>2122</v>
      </c>
      <c r="B448" s="83" t="s">
        <v>380</v>
      </c>
      <c r="C448" s="120">
        <v>0</v>
      </c>
      <c r="D448" s="120">
        <v>0</v>
      </c>
      <c r="E448" s="120">
        <v>0</v>
      </c>
      <c r="F448" s="120">
        <v>0</v>
      </c>
      <c r="G448" s="120">
        <v>0</v>
      </c>
      <c r="H448" s="83"/>
    </row>
    <row r="449" spans="1:8" x14ac:dyDescent="0.25">
      <c r="A449" s="85">
        <v>2129</v>
      </c>
      <c r="B449" s="83" t="s">
        <v>381</v>
      </c>
      <c r="C449" s="120">
        <v>0</v>
      </c>
      <c r="D449" s="120">
        <v>0</v>
      </c>
      <c r="E449" s="120">
        <v>0</v>
      </c>
      <c r="F449" s="120">
        <v>0</v>
      </c>
      <c r="G449" s="120">
        <v>0</v>
      </c>
      <c r="H449" s="83"/>
    </row>
    <row r="450" spans="1:8" x14ac:dyDescent="0.25">
      <c r="A450" s="83"/>
      <c r="B450" s="83"/>
      <c r="C450" s="83"/>
      <c r="D450" s="83"/>
      <c r="E450" s="83"/>
      <c r="F450" s="83"/>
      <c r="G450" s="83"/>
      <c r="H450" s="83"/>
    </row>
    <row r="451" spans="1:8" x14ac:dyDescent="0.25">
      <c r="A451" s="156" t="s">
        <v>382</v>
      </c>
      <c r="B451" s="156"/>
      <c r="C451" s="156"/>
      <c r="D451" s="156"/>
      <c r="E451" s="156"/>
      <c r="F451" s="156"/>
      <c r="G451" s="156"/>
      <c r="H451" s="156"/>
    </row>
    <row r="452" spans="1:8" s="84" customFormat="1" x14ac:dyDescent="0.25">
      <c r="A452" s="56" t="s">
        <v>69</v>
      </c>
      <c r="B452" s="56" t="s">
        <v>70</v>
      </c>
      <c r="C452" s="56" t="s">
        <v>71</v>
      </c>
      <c r="D452" s="56" t="s">
        <v>383</v>
      </c>
      <c r="E452" s="56" t="s">
        <v>278</v>
      </c>
      <c r="F452" s="56"/>
      <c r="G452" s="56"/>
      <c r="H452" s="56"/>
    </row>
    <row r="453" spans="1:8" s="106" customFormat="1" x14ac:dyDescent="0.25">
      <c r="A453" s="91">
        <v>2160</v>
      </c>
      <c r="B453" s="94" t="s">
        <v>384</v>
      </c>
      <c r="C453" s="93">
        <v>0</v>
      </c>
      <c r="D453" s="94"/>
      <c r="E453" s="94"/>
      <c r="F453" s="94"/>
      <c r="G453" s="94"/>
      <c r="H453" s="94"/>
    </row>
    <row r="454" spans="1:8" x14ac:dyDescent="0.25">
      <c r="A454" s="85">
        <v>2161</v>
      </c>
      <c r="B454" s="83" t="s">
        <v>385</v>
      </c>
      <c r="C454" s="86">
        <v>0</v>
      </c>
      <c r="D454" s="83"/>
      <c r="E454" s="83"/>
      <c r="F454" s="83"/>
      <c r="G454" s="83"/>
      <c r="H454" s="83"/>
    </row>
    <row r="455" spans="1:8" x14ac:dyDescent="0.25">
      <c r="A455" s="85">
        <v>2162</v>
      </c>
      <c r="B455" s="83" t="s">
        <v>386</v>
      </c>
      <c r="C455" s="86">
        <v>0</v>
      </c>
      <c r="D455" s="83"/>
      <c r="E455" s="83"/>
    </row>
    <row r="456" spans="1:8" x14ac:dyDescent="0.25">
      <c r="A456" s="85">
        <v>2163</v>
      </c>
      <c r="B456" s="83" t="s">
        <v>387</v>
      </c>
      <c r="C456" s="86">
        <v>0</v>
      </c>
      <c r="D456" s="83"/>
      <c r="E456" s="83"/>
    </row>
    <row r="457" spans="1:8" x14ac:dyDescent="0.25">
      <c r="A457" s="85">
        <v>2164</v>
      </c>
      <c r="B457" s="83" t="s">
        <v>388</v>
      </c>
      <c r="C457" s="86">
        <v>0</v>
      </c>
      <c r="D457" s="83"/>
      <c r="E457" s="83"/>
    </row>
    <row r="458" spans="1:8" x14ac:dyDescent="0.25">
      <c r="A458" s="85">
        <v>2165</v>
      </c>
      <c r="B458" s="83" t="s">
        <v>389</v>
      </c>
      <c r="C458" s="86">
        <v>0</v>
      </c>
      <c r="D458" s="83"/>
      <c r="E458" s="83"/>
    </row>
    <row r="459" spans="1:8" x14ac:dyDescent="0.25">
      <c r="A459" s="85">
        <v>2166</v>
      </c>
      <c r="B459" s="83" t="s">
        <v>390</v>
      </c>
      <c r="C459" s="86">
        <v>0</v>
      </c>
      <c r="D459" s="83"/>
      <c r="E459" s="83"/>
    </row>
    <row r="460" spans="1:8" x14ac:dyDescent="0.25">
      <c r="A460" s="85">
        <v>2250</v>
      </c>
      <c r="B460" s="83" t="s">
        <v>391</v>
      </c>
      <c r="C460" s="86">
        <v>0</v>
      </c>
      <c r="D460" s="83"/>
      <c r="E460" s="83"/>
    </row>
    <row r="461" spans="1:8" x14ac:dyDescent="0.25">
      <c r="A461" s="85">
        <v>2251</v>
      </c>
      <c r="B461" s="83" t="s">
        <v>392</v>
      </c>
      <c r="C461" s="86">
        <v>0</v>
      </c>
      <c r="D461" s="83"/>
      <c r="E461" s="83"/>
    </row>
    <row r="462" spans="1:8" x14ac:dyDescent="0.25">
      <c r="A462" s="85">
        <v>2252</v>
      </c>
      <c r="B462" s="83" t="s">
        <v>393</v>
      </c>
      <c r="C462" s="86">
        <v>0</v>
      </c>
      <c r="D462" s="83"/>
      <c r="E462" s="83"/>
    </row>
    <row r="463" spans="1:8" x14ac:dyDescent="0.25">
      <c r="A463" s="85">
        <v>2253</v>
      </c>
      <c r="B463" s="83" t="s">
        <v>394</v>
      </c>
      <c r="C463" s="86">
        <v>0</v>
      </c>
      <c r="D463" s="83"/>
      <c r="E463" s="83"/>
    </row>
    <row r="464" spans="1:8" x14ac:dyDescent="0.25">
      <c r="A464" s="85">
        <v>2254</v>
      </c>
      <c r="B464" s="83" t="s">
        <v>395</v>
      </c>
      <c r="C464" s="86">
        <v>0</v>
      </c>
      <c r="D464" s="83"/>
      <c r="E464" s="83"/>
    </row>
    <row r="465" spans="1:5" x14ac:dyDescent="0.25">
      <c r="A465" s="85">
        <v>2255</v>
      </c>
      <c r="B465" s="83" t="s">
        <v>396</v>
      </c>
      <c r="C465" s="86">
        <v>0</v>
      </c>
      <c r="D465" s="83"/>
      <c r="E465" s="83"/>
    </row>
    <row r="466" spans="1:5" x14ac:dyDescent="0.25">
      <c r="A466" s="85">
        <v>2256</v>
      </c>
      <c r="B466" s="83" t="s">
        <v>397</v>
      </c>
      <c r="C466" s="86">
        <v>0</v>
      </c>
      <c r="D466" s="83"/>
      <c r="E466" s="83"/>
    </row>
    <row r="467" spans="1:5" x14ac:dyDescent="0.25">
      <c r="A467" s="83"/>
      <c r="B467" s="83"/>
      <c r="C467" s="83"/>
      <c r="D467" s="83"/>
      <c r="E467" s="83"/>
    </row>
    <row r="468" spans="1:5" x14ac:dyDescent="0.25">
      <c r="A468" s="156" t="s">
        <v>398</v>
      </c>
      <c r="B468" s="156"/>
      <c r="C468" s="156"/>
      <c r="D468" s="156"/>
      <c r="E468" s="156"/>
    </row>
    <row r="469" spans="1:5" s="84" customFormat="1" x14ac:dyDescent="0.25">
      <c r="A469" s="90" t="s">
        <v>69</v>
      </c>
      <c r="B469" s="90" t="s">
        <v>70</v>
      </c>
      <c r="C469" s="90" t="s">
        <v>71</v>
      </c>
      <c r="D469" s="56" t="s">
        <v>383</v>
      </c>
      <c r="E469" s="56" t="s">
        <v>278</v>
      </c>
    </row>
    <row r="470" spans="1:5" x14ac:dyDescent="0.25">
      <c r="A470" s="85">
        <v>2150</v>
      </c>
      <c r="B470" s="83" t="s">
        <v>399</v>
      </c>
      <c r="C470" s="86">
        <v>0</v>
      </c>
      <c r="D470" s="83"/>
      <c r="E470" s="83"/>
    </row>
    <row r="471" spans="1:5" x14ac:dyDescent="0.25">
      <c r="A471" s="85">
        <v>2151</v>
      </c>
      <c r="B471" s="83" t="s">
        <v>400</v>
      </c>
      <c r="C471" s="86">
        <v>0</v>
      </c>
      <c r="D471" s="83"/>
      <c r="E471" s="83"/>
    </row>
    <row r="472" spans="1:5" x14ac:dyDescent="0.25">
      <c r="A472" s="85">
        <v>2152</v>
      </c>
      <c r="B472" s="83" t="s">
        <v>401</v>
      </c>
      <c r="C472" s="86">
        <v>0</v>
      </c>
      <c r="D472" s="83"/>
      <c r="E472" s="83"/>
    </row>
    <row r="473" spans="1:5" x14ac:dyDescent="0.25">
      <c r="A473" s="85">
        <v>2159</v>
      </c>
      <c r="B473" s="83" t="s">
        <v>402</v>
      </c>
      <c r="C473" s="86">
        <v>0</v>
      </c>
      <c r="D473" s="83"/>
      <c r="E473" s="83"/>
    </row>
    <row r="474" spans="1:5" x14ac:dyDescent="0.25">
      <c r="A474" s="85">
        <v>2240</v>
      </c>
      <c r="B474" s="83" t="s">
        <v>403</v>
      </c>
      <c r="C474" s="86">
        <v>0</v>
      </c>
      <c r="D474" s="83"/>
      <c r="E474" s="83"/>
    </row>
    <row r="475" spans="1:5" x14ac:dyDescent="0.25">
      <c r="A475" s="85">
        <v>2241</v>
      </c>
      <c r="B475" s="83" t="s">
        <v>404</v>
      </c>
      <c r="C475" s="86">
        <v>0</v>
      </c>
      <c r="D475" s="83"/>
      <c r="E475" s="83"/>
    </row>
    <row r="476" spans="1:5" x14ac:dyDescent="0.25">
      <c r="A476" s="85">
        <v>2242</v>
      </c>
      <c r="B476" s="83" t="s">
        <v>405</v>
      </c>
      <c r="C476" s="86">
        <v>0</v>
      </c>
      <c r="D476" s="83"/>
      <c r="E476" s="83"/>
    </row>
    <row r="477" spans="1:5" x14ac:dyDescent="0.25">
      <c r="A477" s="85">
        <v>2249</v>
      </c>
      <c r="B477" s="83" t="s">
        <v>406</v>
      </c>
      <c r="C477" s="86">
        <v>0</v>
      </c>
      <c r="D477" s="83"/>
      <c r="E477" s="83"/>
    </row>
    <row r="478" spans="1:5" x14ac:dyDescent="0.25">
      <c r="A478" s="85"/>
      <c r="B478" s="83"/>
      <c r="C478" s="86"/>
      <c r="D478" s="83"/>
      <c r="E478" s="83"/>
    </row>
    <row r="479" spans="1:5" x14ac:dyDescent="0.25">
      <c r="A479" s="156" t="s">
        <v>407</v>
      </c>
      <c r="B479" s="156"/>
      <c r="C479" s="156"/>
      <c r="D479" s="156"/>
      <c r="E479" s="156"/>
    </row>
    <row r="480" spans="1:5" s="84" customFormat="1" x14ac:dyDescent="0.25">
      <c r="A480" s="90" t="s">
        <v>69</v>
      </c>
      <c r="B480" s="90" t="s">
        <v>70</v>
      </c>
      <c r="C480" s="90" t="s">
        <v>71</v>
      </c>
      <c r="D480" s="56" t="s">
        <v>383</v>
      </c>
      <c r="E480" s="56" t="s">
        <v>278</v>
      </c>
    </row>
    <row r="481" spans="1:5" s="106" customFormat="1" x14ac:dyDescent="0.25">
      <c r="A481" s="91">
        <v>2170</v>
      </c>
      <c r="B481" s="94" t="s">
        <v>408</v>
      </c>
      <c r="C481" s="93">
        <v>0</v>
      </c>
      <c r="D481" s="94"/>
      <c r="E481" s="94"/>
    </row>
    <row r="482" spans="1:5" x14ac:dyDescent="0.25">
      <c r="A482" s="85">
        <v>2171</v>
      </c>
      <c r="B482" s="83" t="s">
        <v>409</v>
      </c>
      <c r="C482" s="86">
        <v>0</v>
      </c>
      <c r="D482" s="83"/>
      <c r="E482" s="83"/>
    </row>
    <row r="483" spans="1:5" x14ac:dyDescent="0.25">
      <c r="A483" s="85">
        <v>2172</v>
      </c>
      <c r="B483" s="83" t="s">
        <v>410</v>
      </c>
      <c r="C483" s="86">
        <v>0</v>
      </c>
      <c r="D483" s="83"/>
      <c r="E483" s="83"/>
    </row>
    <row r="484" spans="1:5" x14ac:dyDescent="0.25">
      <c r="A484" s="85">
        <v>2179</v>
      </c>
      <c r="B484" s="83" t="s">
        <v>411</v>
      </c>
      <c r="C484" s="86">
        <v>0</v>
      </c>
      <c r="D484" s="83"/>
      <c r="E484" s="83"/>
    </row>
    <row r="485" spans="1:5" x14ac:dyDescent="0.25">
      <c r="A485" s="85">
        <v>2260</v>
      </c>
      <c r="B485" s="83" t="s">
        <v>412</v>
      </c>
      <c r="C485" s="86">
        <v>0</v>
      </c>
      <c r="D485" s="83"/>
      <c r="E485" s="83"/>
    </row>
    <row r="486" spans="1:5" x14ac:dyDescent="0.25">
      <c r="A486" s="85">
        <v>2261</v>
      </c>
      <c r="B486" s="83" t="s">
        <v>413</v>
      </c>
      <c r="C486" s="86">
        <v>0</v>
      </c>
      <c r="D486" s="83"/>
      <c r="E486" s="83"/>
    </row>
    <row r="487" spans="1:5" x14ac:dyDescent="0.25">
      <c r="A487" s="85">
        <v>2262</v>
      </c>
      <c r="B487" s="83" t="s">
        <v>414</v>
      </c>
      <c r="C487" s="86">
        <v>0</v>
      </c>
      <c r="D487" s="83"/>
      <c r="E487" s="83"/>
    </row>
    <row r="488" spans="1:5" x14ac:dyDescent="0.25">
      <c r="A488" s="85">
        <v>2263</v>
      </c>
      <c r="B488" s="83" t="s">
        <v>415</v>
      </c>
      <c r="C488" s="86">
        <v>0</v>
      </c>
      <c r="D488" s="83"/>
      <c r="E488" s="83"/>
    </row>
    <row r="489" spans="1:5" x14ac:dyDescent="0.25">
      <c r="A489" s="85">
        <v>2269</v>
      </c>
      <c r="B489" s="83" t="s">
        <v>416</v>
      </c>
      <c r="C489" s="86">
        <f>+C490</f>
        <v>3001019.07</v>
      </c>
      <c r="D489" s="83"/>
      <c r="E489" s="83"/>
    </row>
    <row r="490" spans="1:5" customFormat="1" ht="15" customHeight="1" x14ac:dyDescent="0.25">
      <c r="A490" s="2" t="s">
        <v>1544</v>
      </c>
      <c r="B490" s="2" t="s">
        <v>1545</v>
      </c>
      <c r="C490" s="4">
        <v>3001019.07</v>
      </c>
      <c r="D490" s="2"/>
      <c r="E490" s="2"/>
    </row>
    <row r="491" spans="1:5" x14ac:dyDescent="0.25">
      <c r="A491" s="83"/>
      <c r="B491" s="83"/>
      <c r="C491" s="83"/>
      <c r="D491" s="83"/>
      <c r="E491" s="83"/>
    </row>
    <row r="492" spans="1:5" x14ac:dyDescent="0.25">
      <c r="A492" s="156" t="s">
        <v>417</v>
      </c>
      <c r="B492" s="156"/>
      <c r="C492" s="156"/>
      <c r="D492" s="156"/>
      <c r="E492" s="156"/>
    </row>
    <row r="493" spans="1:5" s="84" customFormat="1" x14ac:dyDescent="0.25">
      <c r="A493" s="90" t="s">
        <v>69</v>
      </c>
      <c r="B493" s="90" t="s">
        <v>70</v>
      </c>
      <c r="C493" s="90" t="s">
        <v>71</v>
      </c>
      <c r="D493" s="56" t="s">
        <v>383</v>
      </c>
      <c r="E493" s="56" t="s">
        <v>278</v>
      </c>
    </row>
    <row r="494" spans="1:5" s="106" customFormat="1" x14ac:dyDescent="0.25">
      <c r="A494" s="91">
        <v>2190</v>
      </c>
      <c r="B494" s="94" t="s">
        <v>418</v>
      </c>
      <c r="C494" s="93">
        <v>0</v>
      </c>
      <c r="D494" s="94"/>
      <c r="E494" s="94"/>
    </row>
    <row r="495" spans="1:5" x14ac:dyDescent="0.25">
      <c r="A495" s="85">
        <v>2191</v>
      </c>
      <c r="B495" s="83" t="s">
        <v>419</v>
      </c>
      <c r="C495" s="86">
        <v>0</v>
      </c>
      <c r="D495" s="83"/>
      <c r="E495" s="83"/>
    </row>
    <row r="496" spans="1:5" x14ac:dyDescent="0.25">
      <c r="A496" s="85">
        <v>2192</v>
      </c>
      <c r="B496" s="83" t="s">
        <v>420</v>
      </c>
      <c r="C496" s="86">
        <v>0</v>
      </c>
      <c r="D496" s="83"/>
      <c r="E496" s="83"/>
    </row>
    <row r="497" spans="1:5" x14ac:dyDescent="0.25">
      <c r="A497" s="85">
        <v>2199</v>
      </c>
      <c r="B497" s="83" t="s">
        <v>421</v>
      </c>
      <c r="C497" s="86">
        <v>0</v>
      </c>
      <c r="D497" s="83"/>
      <c r="E497" s="83"/>
    </row>
    <row r="498" spans="1:5" x14ac:dyDescent="0.25">
      <c r="A498" s="83"/>
      <c r="B498" s="83"/>
      <c r="C498" s="83"/>
      <c r="D498" s="83"/>
      <c r="E498" s="83"/>
    </row>
    <row r="499" spans="1:5" x14ac:dyDescent="0.25">
      <c r="A499" s="94" t="s">
        <v>65</v>
      </c>
      <c r="C499" s="83"/>
      <c r="D499" s="83"/>
      <c r="E499" s="83"/>
    </row>
    <row r="501" spans="1:5" x14ac:dyDescent="0.25">
      <c r="B501"/>
      <c r="C501"/>
      <c r="D501"/>
      <c r="E501"/>
    </row>
    <row r="502" spans="1:5" x14ac:dyDescent="0.25">
      <c r="B502"/>
      <c r="C502"/>
      <c r="D502"/>
      <c r="E502"/>
    </row>
    <row r="503" spans="1:5" x14ac:dyDescent="0.25">
      <c r="B503"/>
      <c r="C503"/>
      <c r="D503"/>
      <c r="E503"/>
    </row>
    <row r="504" spans="1:5" ht="22.5" x14ac:dyDescent="0.2">
      <c r="B504" s="123" t="s">
        <v>924</v>
      </c>
      <c r="C504" s="144" t="s">
        <v>925</v>
      </c>
      <c r="D504" s="144"/>
      <c r="E504" s="144"/>
    </row>
  </sheetData>
  <mergeCells count="22">
    <mergeCell ref="C504:E504"/>
    <mergeCell ref="A1:F1"/>
    <mergeCell ref="A2:F2"/>
    <mergeCell ref="A3:F3"/>
    <mergeCell ref="A4:F4"/>
    <mergeCell ref="A5:H5"/>
    <mergeCell ref="A7:H7"/>
    <mergeCell ref="A13:H13"/>
    <mergeCell ref="A32:H32"/>
    <mergeCell ref="A162:H162"/>
    <mergeCell ref="A171:F171"/>
    <mergeCell ref="A176:F176"/>
    <mergeCell ref="A180:H180"/>
    <mergeCell ref="A186:J186"/>
    <mergeCell ref="A218:G218"/>
    <mergeCell ref="A237:G237"/>
    <mergeCell ref="A492:E492"/>
    <mergeCell ref="A243:H243"/>
    <mergeCell ref="A255:H255"/>
    <mergeCell ref="A451:H451"/>
    <mergeCell ref="A468:E468"/>
    <mergeCell ref="A479:E479"/>
  </mergeCells>
  <printOptions horizontalCentered="1"/>
  <pageMargins left="0.25" right="0.25" top="0.75" bottom="0.75" header="0.3" footer="0.3"/>
  <pageSetup scale="56" fitToHeight="0" orientation="landscape" r:id="rId1"/>
  <ignoredErrors>
    <ignoredError sqref="C261:H269 C273:H275 C270:C272 H270:H272 C389:G389 C34:G34 C202:E202 C403:F403" formulaRange="1"/>
    <ignoredError sqref="D270:G272" formula="1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86"/>
  <sheetViews>
    <sheetView workbookViewId="0">
      <selection activeCell="J25" sqref="J25"/>
    </sheetView>
  </sheetViews>
  <sheetFormatPr baseColWidth="10" defaultColWidth="14.42578125" defaultRowHeight="15" x14ac:dyDescent="0.25"/>
  <cols>
    <col min="1" max="1" width="10" style="82" customWidth="1"/>
    <col min="2" max="2" width="48.140625" style="82" customWidth="1"/>
    <col min="3" max="3" width="22.85546875" style="115" customWidth="1"/>
    <col min="4" max="5" width="16.85546875" style="82" customWidth="1"/>
    <col min="6" max="26" width="9.140625" style="82" customWidth="1"/>
    <col min="27" max="16384" width="14.42578125" style="82"/>
  </cols>
  <sheetData>
    <row r="1" spans="1:9" x14ac:dyDescent="0.25">
      <c r="A1" s="157" t="str">
        <f>ESF!A1</f>
        <v>INSTITUTO CULTURAL DE LEON</v>
      </c>
      <c r="B1" s="158"/>
      <c r="C1" s="158"/>
      <c r="D1" s="43" t="s">
        <v>0</v>
      </c>
      <c r="E1" s="62">
        <f>'Notas a los Edos Financieros'!D1</f>
        <v>2026</v>
      </c>
    </row>
    <row r="2" spans="1:9" x14ac:dyDescent="0.25">
      <c r="A2" s="157" t="s">
        <v>422</v>
      </c>
      <c r="B2" s="158"/>
      <c r="C2" s="158"/>
      <c r="D2" s="43" t="s">
        <v>2</v>
      </c>
      <c r="E2" s="62" t="str">
        <f>'Notas a los Edos Financieros'!D2</f>
        <v>Trimestral</v>
      </c>
    </row>
    <row r="3" spans="1:9" x14ac:dyDescent="0.25">
      <c r="A3" s="157" t="str">
        <f>ESF!A3</f>
        <v>Del 01 de Enero al 31 de Marzo de 2026</v>
      </c>
      <c r="B3" s="158"/>
      <c r="C3" s="158"/>
      <c r="D3" s="43" t="s">
        <v>3</v>
      </c>
      <c r="E3" s="62">
        <f>'Notas a los Edos Financieros'!D3</f>
        <v>1</v>
      </c>
    </row>
    <row r="4" spans="1:9" x14ac:dyDescent="0.25">
      <c r="A4" s="157" t="s">
        <v>4</v>
      </c>
      <c r="B4" s="158"/>
      <c r="C4" s="158"/>
      <c r="D4" s="43"/>
      <c r="E4" s="44"/>
    </row>
    <row r="5" spans="1:9" x14ac:dyDescent="0.25">
      <c r="A5" s="159" t="s">
        <v>67</v>
      </c>
      <c r="B5" s="159"/>
      <c r="C5" s="159"/>
      <c r="D5" s="159"/>
      <c r="E5" s="159"/>
    </row>
    <row r="6" spans="1:9" x14ac:dyDescent="0.25">
      <c r="A6" s="83"/>
      <c r="B6" s="83"/>
      <c r="C6" s="111"/>
      <c r="D6" s="83"/>
      <c r="E6" s="83"/>
    </row>
    <row r="7" spans="1:9" x14ac:dyDescent="0.25">
      <c r="A7" s="156" t="s">
        <v>423</v>
      </c>
      <c r="B7" s="156"/>
      <c r="C7" s="156"/>
      <c r="D7" s="156"/>
      <c r="E7" s="156"/>
    </row>
    <row r="8" spans="1:9" s="84" customFormat="1" x14ac:dyDescent="0.25">
      <c r="A8" s="56" t="s">
        <v>69</v>
      </c>
      <c r="B8" s="56" t="s">
        <v>70</v>
      </c>
      <c r="C8" s="112" t="s">
        <v>71</v>
      </c>
      <c r="D8" s="56" t="s">
        <v>265</v>
      </c>
      <c r="E8" s="56" t="s">
        <v>383</v>
      </c>
    </row>
    <row r="9" spans="1:9" x14ac:dyDescent="0.25">
      <c r="A9" s="85">
        <v>3110</v>
      </c>
      <c r="B9" s="83" t="s">
        <v>123</v>
      </c>
      <c r="C9" s="120">
        <f>+C10+C11</f>
        <v>1479569.5899999999</v>
      </c>
      <c r="D9" s="83"/>
      <c r="E9" s="83"/>
    </row>
    <row r="10" spans="1:9" s="117" customFormat="1" ht="11.25" x14ac:dyDescent="0.2">
      <c r="A10" s="116" t="s">
        <v>756</v>
      </c>
      <c r="B10" s="117" t="s">
        <v>757</v>
      </c>
      <c r="C10" s="121">
        <v>1353993.16</v>
      </c>
      <c r="D10" s="119"/>
      <c r="E10" s="119"/>
      <c r="F10" s="119"/>
      <c r="G10" s="119"/>
      <c r="H10" s="119"/>
      <c r="I10" s="119"/>
    </row>
    <row r="11" spans="1:9" s="117" customFormat="1" ht="11.25" x14ac:dyDescent="0.2">
      <c r="A11" s="116" t="s">
        <v>758</v>
      </c>
      <c r="B11" s="117" t="s">
        <v>759</v>
      </c>
      <c r="C11" s="121">
        <v>125576.43</v>
      </c>
      <c r="D11" s="119"/>
      <c r="E11" s="119"/>
      <c r="F11" s="119"/>
      <c r="G11" s="119"/>
      <c r="H11" s="119"/>
      <c r="I11" s="119"/>
    </row>
    <row r="12" spans="1:9" x14ac:dyDescent="0.25">
      <c r="A12" s="85">
        <v>3120</v>
      </c>
      <c r="B12" s="83" t="s">
        <v>424</v>
      </c>
      <c r="C12" s="120">
        <v>0</v>
      </c>
      <c r="D12" s="83"/>
      <c r="E12" s="83"/>
    </row>
    <row r="13" spans="1:9" x14ac:dyDescent="0.25">
      <c r="A13" s="85">
        <v>3130</v>
      </c>
      <c r="B13" s="83" t="s">
        <v>425</v>
      </c>
      <c r="C13" s="120">
        <v>0</v>
      </c>
      <c r="D13" s="83"/>
      <c r="E13" s="83"/>
    </row>
    <row r="14" spans="1:9" x14ac:dyDescent="0.25">
      <c r="A14" s="83"/>
      <c r="B14" s="83"/>
      <c r="C14" s="111"/>
      <c r="D14" s="83"/>
      <c r="E14" s="83"/>
    </row>
    <row r="15" spans="1:9" x14ac:dyDescent="0.25">
      <c r="A15" s="156" t="s">
        <v>426</v>
      </c>
      <c r="B15" s="156"/>
      <c r="C15" s="156"/>
      <c r="D15" s="156"/>
      <c r="E15" s="156"/>
    </row>
    <row r="16" spans="1:9" s="84" customFormat="1" x14ac:dyDescent="0.25">
      <c r="A16" s="56" t="s">
        <v>69</v>
      </c>
      <c r="B16" s="56" t="s">
        <v>70</v>
      </c>
      <c r="C16" s="112" t="s">
        <v>71</v>
      </c>
      <c r="D16" s="56" t="s">
        <v>427</v>
      </c>
      <c r="E16" s="56"/>
    </row>
    <row r="17" spans="1:9" x14ac:dyDescent="0.25">
      <c r="A17" s="85">
        <v>3210</v>
      </c>
      <c r="B17" s="83" t="s">
        <v>428</v>
      </c>
      <c r="C17" s="178">
        <v>26606307.960000001</v>
      </c>
      <c r="D17" s="83"/>
      <c r="E17" s="83"/>
    </row>
    <row r="18" spans="1:9" x14ac:dyDescent="0.25">
      <c r="A18" s="85">
        <v>3220</v>
      </c>
      <c r="B18" s="83" t="s">
        <v>429</v>
      </c>
      <c r="C18" s="120">
        <f>+SUM(C19:C66)</f>
        <v>16398176.510000002</v>
      </c>
      <c r="D18" s="83"/>
      <c r="E18" s="83"/>
    </row>
    <row r="19" spans="1:9" s="117" customFormat="1" ht="11.25" x14ac:dyDescent="0.2">
      <c r="A19" s="116" t="s">
        <v>760</v>
      </c>
      <c r="B19" s="117">
        <v>1991</v>
      </c>
      <c r="C19" s="121">
        <v>-65770.48</v>
      </c>
      <c r="D19" s="119"/>
      <c r="E19" s="119"/>
      <c r="F19" s="119"/>
      <c r="G19" s="119"/>
      <c r="H19" s="119"/>
      <c r="I19" s="119"/>
    </row>
    <row r="20" spans="1:9" s="117" customFormat="1" ht="11.25" x14ac:dyDescent="0.2">
      <c r="A20" s="116" t="s">
        <v>761</v>
      </c>
      <c r="B20" s="117">
        <v>1992</v>
      </c>
      <c r="C20" s="121">
        <v>-284563.53999999998</v>
      </c>
      <c r="D20" s="119"/>
      <c r="E20" s="119"/>
      <c r="F20" s="119"/>
      <c r="G20" s="119"/>
      <c r="H20" s="119"/>
      <c r="I20" s="119"/>
    </row>
    <row r="21" spans="1:9" s="117" customFormat="1" ht="11.25" x14ac:dyDescent="0.2">
      <c r="A21" s="116" t="s">
        <v>762</v>
      </c>
      <c r="B21" s="117">
        <v>1993</v>
      </c>
      <c r="C21" s="121">
        <v>25565.23</v>
      </c>
      <c r="D21" s="119"/>
      <c r="E21" s="119"/>
      <c r="F21" s="119"/>
      <c r="G21" s="119"/>
      <c r="H21" s="119"/>
      <c r="I21" s="119"/>
    </row>
    <row r="22" spans="1:9" s="117" customFormat="1" ht="11.25" x14ac:dyDescent="0.2">
      <c r="A22" s="116" t="s">
        <v>763</v>
      </c>
      <c r="B22" s="117">
        <v>1994</v>
      </c>
      <c r="C22" s="121">
        <v>-551618.49</v>
      </c>
      <c r="D22" s="119"/>
      <c r="E22" s="119"/>
      <c r="F22" s="119"/>
      <c r="G22" s="119"/>
      <c r="H22" s="119"/>
      <c r="I22" s="119"/>
    </row>
    <row r="23" spans="1:9" s="117" customFormat="1" ht="11.25" x14ac:dyDescent="0.2">
      <c r="A23" s="116" t="s">
        <v>764</v>
      </c>
      <c r="B23" s="117">
        <v>1995</v>
      </c>
      <c r="C23" s="121">
        <v>188818.99</v>
      </c>
      <c r="D23" s="119"/>
      <c r="E23" s="119"/>
      <c r="F23" s="119"/>
      <c r="G23" s="119"/>
      <c r="H23" s="119"/>
      <c r="I23" s="119"/>
    </row>
    <row r="24" spans="1:9" s="117" customFormat="1" ht="11.25" x14ac:dyDescent="0.2">
      <c r="A24" s="116" t="s">
        <v>765</v>
      </c>
      <c r="B24" s="117">
        <v>1996</v>
      </c>
      <c r="C24" s="121">
        <v>97770.59</v>
      </c>
      <c r="D24" s="119"/>
      <c r="E24" s="119"/>
      <c r="F24" s="119"/>
      <c r="G24" s="119"/>
      <c r="H24" s="119"/>
      <c r="I24" s="119"/>
    </row>
    <row r="25" spans="1:9" s="117" customFormat="1" ht="11.25" x14ac:dyDescent="0.2">
      <c r="A25" s="116" t="s">
        <v>766</v>
      </c>
      <c r="B25" s="117">
        <v>1997</v>
      </c>
      <c r="C25" s="121">
        <v>-433570.92</v>
      </c>
      <c r="D25" s="119"/>
      <c r="E25" s="119"/>
      <c r="F25" s="119"/>
      <c r="G25" s="119"/>
      <c r="H25" s="119"/>
      <c r="I25" s="119"/>
    </row>
    <row r="26" spans="1:9" s="117" customFormat="1" ht="11.25" x14ac:dyDescent="0.2">
      <c r="A26" s="116" t="s">
        <v>767</v>
      </c>
      <c r="B26" s="117">
        <v>1998</v>
      </c>
      <c r="C26" s="121">
        <v>294965.71000000002</v>
      </c>
      <c r="D26" s="119"/>
      <c r="E26" s="119"/>
      <c r="F26" s="119"/>
      <c r="G26" s="119"/>
      <c r="H26" s="119"/>
      <c r="I26" s="119"/>
    </row>
    <row r="27" spans="1:9" s="117" customFormat="1" ht="11.25" x14ac:dyDescent="0.2">
      <c r="A27" s="116" t="s">
        <v>768</v>
      </c>
      <c r="B27" s="117">
        <v>1999</v>
      </c>
      <c r="C27" s="121">
        <v>1495761.36</v>
      </c>
      <c r="D27" s="119"/>
      <c r="E27" s="119"/>
      <c r="F27" s="119"/>
      <c r="G27" s="119"/>
      <c r="H27" s="119"/>
      <c r="I27" s="119"/>
    </row>
    <row r="28" spans="1:9" s="117" customFormat="1" ht="11.25" x14ac:dyDescent="0.2">
      <c r="A28" s="116" t="s">
        <v>769</v>
      </c>
      <c r="B28" s="117">
        <v>2000</v>
      </c>
      <c r="C28" s="121">
        <v>-636193.21</v>
      </c>
      <c r="D28" s="119"/>
      <c r="E28" s="119"/>
      <c r="F28" s="119"/>
      <c r="G28" s="119"/>
      <c r="H28" s="119"/>
      <c r="I28" s="119"/>
    </row>
    <row r="29" spans="1:9" s="117" customFormat="1" ht="11.25" x14ac:dyDescent="0.2">
      <c r="A29" s="116" t="s">
        <v>770</v>
      </c>
      <c r="B29" s="117">
        <v>2001</v>
      </c>
      <c r="C29" s="121">
        <v>1073967.6200000001</v>
      </c>
      <c r="D29" s="119"/>
      <c r="E29" s="119"/>
      <c r="F29" s="119"/>
      <c r="G29" s="119"/>
      <c r="H29" s="119"/>
      <c r="I29" s="119"/>
    </row>
    <row r="30" spans="1:9" s="117" customFormat="1" ht="11.25" x14ac:dyDescent="0.2">
      <c r="A30" s="116" t="s">
        <v>771</v>
      </c>
      <c r="B30" s="117">
        <v>2002</v>
      </c>
      <c r="C30" s="121">
        <v>-861559.74</v>
      </c>
      <c r="D30" s="119"/>
      <c r="E30" s="119"/>
      <c r="F30" s="119"/>
      <c r="G30" s="119"/>
      <c r="H30" s="119"/>
      <c r="I30" s="119"/>
    </row>
    <row r="31" spans="1:9" s="117" customFormat="1" ht="11.25" x14ac:dyDescent="0.2">
      <c r="A31" s="116" t="s">
        <v>772</v>
      </c>
      <c r="B31" s="117">
        <v>2003</v>
      </c>
      <c r="C31" s="121">
        <v>-84185.76</v>
      </c>
      <c r="D31" s="119"/>
      <c r="E31" s="119"/>
      <c r="F31" s="119"/>
      <c r="G31" s="119"/>
      <c r="H31" s="119"/>
      <c r="I31" s="119"/>
    </row>
    <row r="32" spans="1:9" s="117" customFormat="1" ht="11.25" x14ac:dyDescent="0.2">
      <c r="A32" s="116" t="s">
        <v>773</v>
      </c>
      <c r="B32" s="117">
        <v>2004</v>
      </c>
      <c r="C32" s="121">
        <v>151752.06</v>
      </c>
      <c r="D32" s="119"/>
      <c r="E32" s="119"/>
      <c r="F32" s="119"/>
      <c r="G32" s="119"/>
      <c r="H32" s="119"/>
      <c r="I32" s="119"/>
    </row>
    <row r="33" spans="1:9" s="117" customFormat="1" ht="11.25" x14ac:dyDescent="0.2">
      <c r="A33" s="116" t="s">
        <v>774</v>
      </c>
      <c r="B33" s="117">
        <v>2005</v>
      </c>
      <c r="C33" s="121">
        <v>295472.65999999997</v>
      </c>
      <c r="D33" s="119"/>
      <c r="E33" s="119"/>
      <c r="F33" s="119"/>
      <c r="G33" s="119"/>
      <c r="H33" s="119"/>
      <c r="I33" s="119"/>
    </row>
    <row r="34" spans="1:9" s="117" customFormat="1" ht="11.25" x14ac:dyDescent="0.2">
      <c r="A34" s="116" t="s">
        <v>775</v>
      </c>
      <c r="B34" s="117">
        <v>2006</v>
      </c>
      <c r="C34" s="121">
        <v>-445866.42</v>
      </c>
      <c r="D34" s="119"/>
      <c r="E34" s="119"/>
      <c r="F34" s="119"/>
      <c r="G34" s="119"/>
      <c r="H34" s="119"/>
      <c r="I34" s="119"/>
    </row>
    <row r="35" spans="1:9" s="117" customFormat="1" ht="11.25" x14ac:dyDescent="0.2">
      <c r="A35" s="116" t="s">
        <v>776</v>
      </c>
      <c r="B35" s="117">
        <v>2007</v>
      </c>
      <c r="C35" s="121">
        <v>2165707.23</v>
      </c>
      <c r="D35" s="119"/>
      <c r="E35" s="119"/>
      <c r="F35" s="119"/>
      <c r="G35" s="119"/>
      <c r="H35" s="119"/>
      <c r="I35" s="119"/>
    </row>
    <row r="36" spans="1:9" s="117" customFormat="1" ht="11.25" x14ac:dyDescent="0.2">
      <c r="A36" s="116" t="s">
        <v>777</v>
      </c>
      <c r="B36" s="117">
        <v>2008</v>
      </c>
      <c r="C36" s="121">
        <v>-410073.58</v>
      </c>
      <c r="D36" s="119"/>
      <c r="E36" s="119"/>
      <c r="F36" s="119"/>
      <c r="G36" s="119"/>
      <c r="H36" s="119"/>
      <c r="I36" s="119"/>
    </row>
    <row r="37" spans="1:9" s="117" customFormat="1" ht="11.25" x14ac:dyDescent="0.2">
      <c r="A37" s="116" t="s">
        <v>778</v>
      </c>
      <c r="B37" s="117">
        <v>2009</v>
      </c>
      <c r="C37" s="121">
        <v>-1150843.3899999999</v>
      </c>
      <c r="D37" s="119"/>
      <c r="E37" s="119"/>
      <c r="F37" s="119"/>
      <c r="G37" s="119"/>
      <c r="H37" s="119"/>
      <c r="I37" s="119"/>
    </row>
    <row r="38" spans="1:9" s="117" customFormat="1" ht="11.25" x14ac:dyDescent="0.2">
      <c r="A38" s="116" t="s">
        <v>779</v>
      </c>
      <c r="B38" s="117">
        <v>2010</v>
      </c>
      <c r="C38" s="121">
        <v>-644910.79</v>
      </c>
      <c r="D38" s="119"/>
      <c r="E38" s="119"/>
      <c r="F38" s="119"/>
      <c r="G38" s="119"/>
      <c r="H38" s="119"/>
      <c r="I38" s="119"/>
    </row>
    <row r="39" spans="1:9" s="117" customFormat="1" ht="11.25" x14ac:dyDescent="0.2">
      <c r="A39" s="116" t="s">
        <v>780</v>
      </c>
      <c r="B39" s="117">
        <v>2011</v>
      </c>
      <c r="C39" s="121">
        <v>-2612004.91</v>
      </c>
      <c r="D39" s="119"/>
      <c r="E39" s="119"/>
      <c r="F39" s="119"/>
      <c r="G39" s="119"/>
      <c r="H39" s="119"/>
      <c r="I39" s="119"/>
    </row>
    <row r="40" spans="1:9" s="117" customFormat="1" ht="11.25" x14ac:dyDescent="0.2">
      <c r="A40" s="116" t="s">
        <v>781</v>
      </c>
      <c r="B40" s="117">
        <v>2012</v>
      </c>
      <c r="C40" s="121">
        <v>-81202.69</v>
      </c>
      <c r="D40" s="119"/>
      <c r="E40" s="119"/>
      <c r="F40" s="119"/>
      <c r="G40" s="119"/>
      <c r="H40" s="119"/>
      <c r="I40" s="119"/>
    </row>
    <row r="41" spans="1:9" s="117" customFormat="1" ht="11.25" x14ac:dyDescent="0.2">
      <c r="A41" s="116" t="s">
        <v>782</v>
      </c>
      <c r="B41" s="117">
        <v>2013</v>
      </c>
      <c r="C41" s="121">
        <v>1192144.97</v>
      </c>
      <c r="D41" s="119"/>
      <c r="E41" s="119"/>
      <c r="F41" s="119"/>
      <c r="G41" s="119"/>
      <c r="H41" s="119"/>
      <c r="I41" s="119"/>
    </row>
    <row r="42" spans="1:9" s="117" customFormat="1" ht="11.25" x14ac:dyDescent="0.2">
      <c r="A42" s="116" t="s">
        <v>783</v>
      </c>
      <c r="B42" s="117">
        <v>2014</v>
      </c>
      <c r="C42" s="121">
        <v>466906.05</v>
      </c>
      <c r="D42" s="119"/>
      <c r="E42" s="119"/>
      <c r="F42" s="119"/>
      <c r="G42" s="119"/>
      <c r="H42" s="119"/>
      <c r="I42" s="119"/>
    </row>
    <row r="43" spans="1:9" s="117" customFormat="1" ht="11.25" x14ac:dyDescent="0.2">
      <c r="A43" s="116" t="s">
        <v>784</v>
      </c>
      <c r="B43" s="117">
        <v>2015</v>
      </c>
      <c r="C43" s="121">
        <v>-3676888.78</v>
      </c>
      <c r="D43" s="119"/>
      <c r="E43" s="119"/>
      <c r="F43" s="119"/>
      <c r="G43" s="119"/>
      <c r="H43" s="119"/>
      <c r="I43" s="119"/>
    </row>
    <row r="44" spans="1:9" s="117" customFormat="1" ht="11.25" x14ac:dyDescent="0.2">
      <c r="A44" s="116" t="s">
        <v>785</v>
      </c>
      <c r="B44" s="117">
        <v>2016</v>
      </c>
      <c r="C44" s="121">
        <v>-1919912.77</v>
      </c>
      <c r="D44" s="119"/>
      <c r="E44" s="119"/>
      <c r="F44" s="119"/>
      <c r="G44" s="119"/>
      <c r="H44" s="119"/>
      <c r="I44" s="119"/>
    </row>
    <row r="45" spans="1:9" s="117" customFormat="1" ht="11.25" x14ac:dyDescent="0.2">
      <c r="A45" s="116" t="s">
        <v>786</v>
      </c>
      <c r="B45" s="117">
        <v>2017</v>
      </c>
      <c r="C45" s="121">
        <v>1931032.99</v>
      </c>
      <c r="D45" s="119"/>
      <c r="E45" s="119"/>
      <c r="F45" s="119"/>
      <c r="G45" s="119"/>
      <c r="H45" s="119"/>
      <c r="I45" s="119"/>
    </row>
    <row r="46" spans="1:9" s="117" customFormat="1" ht="11.25" x14ac:dyDescent="0.2">
      <c r="A46" s="116" t="s">
        <v>787</v>
      </c>
      <c r="B46" s="117">
        <v>2018</v>
      </c>
      <c r="C46" s="121">
        <v>-1332872.3500000001</v>
      </c>
      <c r="D46" s="119"/>
      <c r="E46" s="119"/>
      <c r="F46" s="119"/>
      <c r="G46" s="119"/>
      <c r="H46" s="119"/>
      <c r="I46" s="119"/>
    </row>
    <row r="47" spans="1:9" s="117" customFormat="1" ht="11.25" x14ac:dyDescent="0.2">
      <c r="A47" s="116" t="s">
        <v>788</v>
      </c>
      <c r="B47" s="117">
        <v>2019</v>
      </c>
      <c r="C47" s="121">
        <v>-1604464.84</v>
      </c>
      <c r="D47" s="119"/>
      <c r="E47" s="119"/>
      <c r="F47" s="119"/>
      <c r="G47" s="119"/>
      <c r="H47" s="119"/>
      <c r="I47" s="119"/>
    </row>
    <row r="48" spans="1:9" s="117" customFormat="1" ht="11.25" x14ac:dyDescent="0.2">
      <c r="A48" s="116" t="s">
        <v>789</v>
      </c>
      <c r="B48" s="117">
        <v>2020</v>
      </c>
      <c r="C48" s="121">
        <v>-1027686.85</v>
      </c>
      <c r="D48" s="119"/>
      <c r="E48" s="119"/>
      <c r="F48" s="119"/>
      <c r="G48" s="119"/>
      <c r="H48" s="119"/>
      <c r="I48" s="119"/>
    </row>
    <row r="49" spans="1:9" s="117" customFormat="1" ht="11.25" x14ac:dyDescent="0.2">
      <c r="A49" s="116" t="s">
        <v>790</v>
      </c>
      <c r="B49" s="117">
        <v>2021</v>
      </c>
      <c r="C49" s="121">
        <v>-3360961.97</v>
      </c>
      <c r="D49" s="119"/>
      <c r="E49" s="119"/>
      <c r="F49" s="119"/>
      <c r="G49" s="119"/>
      <c r="H49" s="119"/>
      <c r="I49" s="119"/>
    </row>
    <row r="50" spans="1:9" s="117" customFormat="1" ht="11.25" x14ac:dyDescent="0.2">
      <c r="A50" s="116" t="s">
        <v>791</v>
      </c>
      <c r="B50" s="117">
        <v>2022</v>
      </c>
      <c r="C50" s="121">
        <v>-1081453.31</v>
      </c>
      <c r="D50" s="119"/>
      <c r="E50" s="119"/>
      <c r="F50" s="119"/>
      <c r="G50" s="119"/>
      <c r="H50" s="119"/>
      <c r="I50" s="119"/>
    </row>
    <row r="51" spans="1:9" s="117" customFormat="1" ht="11.25" x14ac:dyDescent="0.2">
      <c r="A51" s="116" t="s">
        <v>792</v>
      </c>
      <c r="B51" s="117">
        <v>2023</v>
      </c>
      <c r="C51" s="121">
        <v>-3456515.73</v>
      </c>
      <c r="D51" s="119"/>
      <c r="E51" s="119"/>
      <c r="F51" s="119"/>
      <c r="G51" s="119"/>
      <c r="H51" s="119"/>
      <c r="I51" s="119"/>
    </row>
    <row r="52" spans="1:9" s="117" customFormat="1" ht="11.25" x14ac:dyDescent="0.2">
      <c r="A52" s="116" t="s">
        <v>793</v>
      </c>
      <c r="B52" s="117" t="s">
        <v>794</v>
      </c>
      <c r="C52" s="121">
        <v>-5560794.3399999999</v>
      </c>
      <c r="D52" s="119"/>
      <c r="E52" s="119"/>
      <c r="F52" s="119"/>
      <c r="G52" s="119"/>
      <c r="H52" s="119"/>
      <c r="I52" s="119"/>
    </row>
    <row r="53" spans="1:9" s="117" customFormat="1" ht="11.25" x14ac:dyDescent="0.2">
      <c r="A53" s="116" t="s">
        <v>795</v>
      </c>
      <c r="B53" s="117" t="s">
        <v>796</v>
      </c>
      <c r="C53" s="121">
        <v>-7895171.8499999996</v>
      </c>
      <c r="D53" s="119"/>
      <c r="E53" s="119"/>
      <c r="F53" s="119"/>
      <c r="G53" s="119"/>
      <c r="H53" s="119"/>
      <c r="I53" s="119"/>
    </row>
    <row r="54" spans="1:9" s="117" customFormat="1" ht="11.25" x14ac:dyDescent="0.2">
      <c r="A54" s="116" t="s">
        <v>797</v>
      </c>
      <c r="B54" s="117" t="s">
        <v>798</v>
      </c>
      <c r="C54" s="121">
        <v>10200000</v>
      </c>
      <c r="D54" s="119"/>
      <c r="E54" s="119"/>
      <c r="F54" s="119"/>
      <c r="G54" s="119"/>
      <c r="H54" s="119"/>
      <c r="I54" s="119"/>
    </row>
    <row r="55" spans="1:9" s="117" customFormat="1" ht="11.25" x14ac:dyDescent="0.2">
      <c r="A55" s="116" t="s">
        <v>799</v>
      </c>
      <c r="B55" s="117" t="s">
        <v>800</v>
      </c>
      <c r="C55" s="121">
        <v>1239419.5</v>
      </c>
      <c r="D55" s="119"/>
      <c r="E55" s="119"/>
      <c r="F55" s="119"/>
      <c r="G55" s="119"/>
      <c r="H55" s="119"/>
      <c r="I55" s="119"/>
    </row>
    <row r="56" spans="1:9" s="117" customFormat="1" ht="11.25" x14ac:dyDescent="0.2">
      <c r="A56" s="116" t="s">
        <v>801</v>
      </c>
      <c r="B56" s="117" t="s">
        <v>802</v>
      </c>
      <c r="C56" s="121">
        <v>2357852.0499999998</v>
      </c>
      <c r="D56" s="119"/>
      <c r="E56" s="119"/>
      <c r="F56" s="119"/>
      <c r="G56" s="119"/>
      <c r="H56" s="119"/>
      <c r="I56" s="119"/>
    </row>
    <row r="57" spans="1:9" s="117" customFormat="1" ht="11.25" x14ac:dyDescent="0.2">
      <c r="A57" s="116" t="s">
        <v>803</v>
      </c>
      <c r="B57" s="117" t="s">
        <v>804</v>
      </c>
      <c r="C57" s="121">
        <v>5054987.8</v>
      </c>
      <c r="D57" s="119"/>
      <c r="E57" s="119"/>
      <c r="F57" s="119"/>
      <c r="G57" s="119"/>
      <c r="H57" s="119"/>
      <c r="I57" s="119"/>
    </row>
    <row r="58" spans="1:9" s="117" customFormat="1" ht="11.25" x14ac:dyDescent="0.2">
      <c r="A58" s="116" t="s">
        <v>805</v>
      </c>
      <c r="B58" s="117" t="s">
        <v>806</v>
      </c>
      <c r="C58" s="121">
        <v>2447180.5</v>
      </c>
      <c r="D58" s="119"/>
      <c r="E58" s="119"/>
      <c r="F58" s="119"/>
      <c r="G58" s="119"/>
      <c r="H58" s="119"/>
      <c r="I58" s="119"/>
    </row>
    <row r="59" spans="1:9" s="117" customFormat="1" ht="11.25" x14ac:dyDescent="0.2">
      <c r="A59" s="116" t="s">
        <v>807</v>
      </c>
      <c r="B59" s="117" t="s">
        <v>808</v>
      </c>
      <c r="C59" s="121">
        <v>12088.93</v>
      </c>
      <c r="D59" s="119"/>
      <c r="E59" s="119"/>
      <c r="F59" s="119"/>
      <c r="G59" s="119"/>
      <c r="H59" s="119"/>
      <c r="I59" s="119"/>
    </row>
    <row r="60" spans="1:9" s="117" customFormat="1" ht="11.25" x14ac:dyDescent="0.2">
      <c r="A60" s="116" t="s">
        <v>809</v>
      </c>
      <c r="B60" s="117" t="s">
        <v>810</v>
      </c>
      <c r="C60" s="121">
        <v>1315036.74</v>
      </c>
      <c r="D60" s="119"/>
      <c r="E60" s="119"/>
      <c r="F60" s="119"/>
      <c r="G60" s="119"/>
      <c r="H60" s="119"/>
      <c r="I60" s="119"/>
    </row>
    <row r="61" spans="1:9" s="117" customFormat="1" ht="11.25" x14ac:dyDescent="0.2">
      <c r="A61" s="116" t="s">
        <v>811</v>
      </c>
      <c r="B61" s="117" t="s">
        <v>812</v>
      </c>
      <c r="C61" s="121">
        <v>378937.85</v>
      </c>
      <c r="D61" s="119"/>
      <c r="E61" s="119"/>
      <c r="F61" s="119"/>
      <c r="G61" s="119"/>
      <c r="H61" s="119"/>
      <c r="I61" s="119"/>
    </row>
    <row r="62" spans="1:9" s="117" customFormat="1" ht="11.25" x14ac:dyDescent="0.2">
      <c r="A62" s="116" t="s">
        <v>813</v>
      </c>
      <c r="B62" s="117" t="s">
        <v>814</v>
      </c>
      <c r="C62" s="121">
        <v>1506734.45</v>
      </c>
      <c r="D62" s="119"/>
      <c r="E62" s="119"/>
      <c r="F62" s="119"/>
      <c r="G62" s="119"/>
      <c r="H62" s="119"/>
      <c r="I62" s="119"/>
    </row>
    <row r="63" spans="1:9" s="117" customFormat="1" ht="11.25" x14ac:dyDescent="0.2">
      <c r="A63" s="116" t="s">
        <v>815</v>
      </c>
      <c r="B63" s="117" t="s">
        <v>816</v>
      </c>
      <c r="C63" s="121">
        <v>2237946</v>
      </c>
      <c r="D63" s="119"/>
      <c r="E63" s="119"/>
      <c r="F63" s="119"/>
      <c r="G63" s="119"/>
      <c r="H63" s="119"/>
      <c r="I63" s="119"/>
    </row>
    <row r="64" spans="1:9" s="117" customFormat="1" ht="11.25" x14ac:dyDescent="0.2">
      <c r="A64" s="116" t="s">
        <v>817</v>
      </c>
      <c r="B64" s="117" t="s">
        <v>818</v>
      </c>
      <c r="C64" s="121">
        <v>5334336</v>
      </c>
      <c r="D64" s="119"/>
      <c r="E64" s="119"/>
      <c r="F64" s="119"/>
      <c r="G64" s="119"/>
      <c r="H64" s="119"/>
      <c r="I64" s="119"/>
    </row>
    <row r="65" spans="1:9" s="117" customFormat="1" ht="11.25" x14ac:dyDescent="0.2">
      <c r="A65" s="116" t="s">
        <v>819</v>
      </c>
      <c r="B65" s="117" t="s">
        <v>820</v>
      </c>
      <c r="C65" s="121">
        <v>7202580.9400000004</v>
      </c>
      <c r="D65" s="119"/>
      <c r="E65" s="119"/>
      <c r="F65" s="119"/>
      <c r="G65" s="119"/>
      <c r="H65" s="119"/>
      <c r="I65" s="119"/>
    </row>
    <row r="66" spans="1:9" s="117" customFormat="1" ht="11.25" x14ac:dyDescent="0.2">
      <c r="A66" s="116" t="s">
        <v>821</v>
      </c>
      <c r="B66" s="117" t="s">
        <v>822</v>
      </c>
      <c r="C66" s="121">
        <v>6910297</v>
      </c>
      <c r="D66" s="119"/>
      <c r="E66" s="119"/>
      <c r="F66" s="119"/>
      <c r="G66" s="119"/>
      <c r="H66" s="119"/>
      <c r="I66" s="119"/>
    </row>
    <row r="67" spans="1:9" x14ac:dyDescent="0.25">
      <c r="A67" s="85">
        <v>3230</v>
      </c>
      <c r="B67" s="83" t="s">
        <v>430</v>
      </c>
      <c r="C67" s="120">
        <v>0</v>
      </c>
      <c r="D67" s="83"/>
    </row>
    <row r="68" spans="1:9" x14ac:dyDescent="0.25">
      <c r="A68" s="85">
        <v>3231</v>
      </c>
      <c r="B68" s="83" t="s">
        <v>431</v>
      </c>
      <c r="C68" s="120">
        <v>0</v>
      </c>
      <c r="D68" s="83"/>
    </row>
    <row r="69" spans="1:9" x14ac:dyDescent="0.25">
      <c r="A69" s="85">
        <v>3232</v>
      </c>
      <c r="B69" s="83" t="s">
        <v>432</v>
      </c>
      <c r="C69" s="120">
        <v>0</v>
      </c>
      <c r="D69" s="83"/>
    </row>
    <row r="70" spans="1:9" x14ac:dyDescent="0.25">
      <c r="A70" s="85">
        <v>3233</v>
      </c>
      <c r="B70" s="83" t="s">
        <v>433</v>
      </c>
      <c r="C70" s="120">
        <v>0</v>
      </c>
      <c r="D70" s="83"/>
    </row>
    <row r="71" spans="1:9" x14ac:dyDescent="0.25">
      <c r="A71" s="85">
        <v>3239</v>
      </c>
      <c r="B71" s="83" t="s">
        <v>434</v>
      </c>
      <c r="C71" s="120">
        <v>0</v>
      </c>
      <c r="D71" s="83"/>
    </row>
    <row r="72" spans="1:9" x14ac:dyDescent="0.25">
      <c r="A72" s="85">
        <v>3240</v>
      </c>
      <c r="B72" s="83" t="s">
        <v>435</v>
      </c>
      <c r="C72" s="120">
        <v>0</v>
      </c>
      <c r="D72" s="83"/>
    </row>
    <row r="73" spans="1:9" x14ac:dyDescent="0.25">
      <c r="A73" s="85">
        <v>3241</v>
      </c>
      <c r="B73" s="83" t="s">
        <v>436</v>
      </c>
      <c r="C73" s="120">
        <v>0</v>
      </c>
      <c r="D73" s="83"/>
    </row>
    <row r="74" spans="1:9" x14ac:dyDescent="0.25">
      <c r="A74" s="85">
        <v>3242</v>
      </c>
      <c r="B74" s="83" t="s">
        <v>437</v>
      </c>
      <c r="C74" s="120">
        <v>0</v>
      </c>
      <c r="D74" s="83"/>
    </row>
    <row r="75" spans="1:9" x14ac:dyDescent="0.25">
      <c r="A75" s="85">
        <v>3243</v>
      </c>
      <c r="B75" s="83" t="s">
        <v>438</v>
      </c>
      <c r="C75" s="120">
        <v>0</v>
      </c>
      <c r="D75" s="83"/>
    </row>
    <row r="76" spans="1:9" x14ac:dyDescent="0.25">
      <c r="A76" s="85">
        <v>3250</v>
      </c>
      <c r="B76" s="83" t="s">
        <v>439</v>
      </c>
      <c r="C76" s="120">
        <v>0</v>
      </c>
      <c r="D76" s="83"/>
    </row>
    <row r="77" spans="1:9" x14ac:dyDescent="0.25">
      <c r="A77" s="85">
        <v>3251</v>
      </c>
      <c r="B77" s="83" t="s">
        <v>440</v>
      </c>
      <c r="C77" s="120">
        <v>0</v>
      </c>
      <c r="D77" s="83"/>
    </row>
    <row r="78" spans="1:9" x14ac:dyDescent="0.25">
      <c r="A78" s="85">
        <v>3252</v>
      </c>
      <c r="B78" s="83" t="s">
        <v>441</v>
      </c>
      <c r="C78" s="120">
        <v>0</v>
      </c>
      <c r="D78" s="83"/>
    </row>
    <row r="79" spans="1:9" x14ac:dyDescent="0.25">
      <c r="A79" s="85">
        <v>3253</v>
      </c>
      <c r="B79" s="83" t="s">
        <v>442</v>
      </c>
      <c r="C79" s="120">
        <v>0</v>
      </c>
      <c r="D79" s="83"/>
    </row>
    <row r="80" spans="1:9" x14ac:dyDescent="0.25">
      <c r="A80" s="83"/>
      <c r="B80" s="83"/>
      <c r="C80" s="111"/>
      <c r="D80" s="83"/>
    </row>
    <row r="81" spans="1:5" x14ac:dyDescent="0.25">
      <c r="A81" s="94" t="s">
        <v>65</v>
      </c>
      <c r="C81" s="111"/>
      <c r="D81" s="83"/>
    </row>
    <row r="83" spans="1:5" x14ac:dyDescent="0.2">
      <c r="B83" s="123"/>
      <c r="C83" s="124"/>
      <c r="D83" s="124"/>
      <c r="E83" s="124"/>
    </row>
    <row r="84" spans="1:5" x14ac:dyDescent="0.2">
      <c r="B84" s="123"/>
      <c r="C84" s="124"/>
      <c r="D84" s="124"/>
      <c r="E84" s="124"/>
    </row>
    <row r="85" spans="1:5" x14ac:dyDescent="0.2">
      <c r="B85" s="123"/>
      <c r="C85" s="124"/>
      <c r="D85" s="124"/>
      <c r="E85" s="124"/>
    </row>
    <row r="86" spans="1:5" ht="22.5" x14ac:dyDescent="0.2">
      <c r="B86" s="123" t="s">
        <v>924</v>
      </c>
      <c r="C86" s="144" t="s">
        <v>925</v>
      </c>
      <c r="D86" s="144"/>
      <c r="E86" s="144"/>
    </row>
  </sheetData>
  <mergeCells count="8">
    <mergeCell ref="C86:E86"/>
    <mergeCell ref="A7:E7"/>
    <mergeCell ref="A15:E15"/>
    <mergeCell ref="A1:C1"/>
    <mergeCell ref="A2:C2"/>
    <mergeCell ref="A3:C3"/>
    <mergeCell ref="A4:C4"/>
    <mergeCell ref="A5:E5"/>
  </mergeCells>
  <printOptions horizontalCentered="1"/>
  <pageMargins left="0.70866141732283472" right="0.70866141732283472" top="0.74803149606299213" bottom="0.74803149606299213" header="0" footer="0"/>
  <pageSetup scale="59" orientation="portrait" r:id="rId1"/>
  <ignoredErrors>
    <ignoredError sqref="C18:C79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I202"/>
  <sheetViews>
    <sheetView topLeftCell="A167" workbookViewId="0">
      <selection activeCell="F188" sqref="F188"/>
    </sheetView>
  </sheetViews>
  <sheetFormatPr baseColWidth="10" defaultColWidth="14.42578125" defaultRowHeight="15" x14ac:dyDescent="0.25"/>
  <cols>
    <col min="1" max="1" width="20.85546875" style="82" customWidth="1"/>
    <col min="2" max="2" width="63.42578125" style="82" customWidth="1"/>
    <col min="3" max="3" width="15.140625" style="82" customWidth="1"/>
    <col min="4" max="4" width="16.42578125" style="82" customWidth="1"/>
    <col min="5" max="5" width="19.140625" style="82" customWidth="1"/>
    <col min="6" max="26" width="9.140625" style="82" customWidth="1"/>
    <col min="27" max="16384" width="14.42578125" style="82"/>
  </cols>
  <sheetData>
    <row r="1" spans="1:9" x14ac:dyDescent="0.25">
      <c r="A1" s="157" t="str">
        <f>ESF!A1</f>
        <v>INSTITUTO CULTURAL DE LEON</v>
      </c>
      <c r="B1" s="158"/>
      <c r="C1" s="158"/>
      <c r="D1" s="43" t="s">
        <v>0</v>
      </c>
      <c r="E1" s="62">
        <f>'Notas a los Edos Financieros'!D1</f>
        <v>2026</v>
      </c>
    </row>
    <row r="2" spans="1:9" x14ac:dyDescent="0.25">
      <c r="A2" s="157" t="s">
        <v>443</v>
      </c>
      <c r="B2" s="158"/>
      <c r="C2" s="158"/>
      <c r="D2" s="43" t="s">
        <v>2</v>
      </c>
      <c r="E2" s="62" t="str">
        <f>'Notas a los Edos Financieros'!D2</f>
        <v>Trimestral</v>
      </c>
    </row>
    <row r="3" spans="1:9" x14ac:dyDescent="0.25">
      <c r="A3" s="157" t="str">
        <f>ESF!A3</f>
        <v>Del 01 de Enero al 31 de Marzo de 2026</v>
      </c>
      <c r="B3" s="158"/>
      <c r="C3" s="158"/>
      <c r="D3" s="43" t="s">
        <v>3</v>
      </c>
      <c r="E3" s="62">
        <f>'Notas a los Edos Financieros'!D3</f>
        <v>1</v>
      </c>
    </row>
    <row r="4" spans="1:9" x14ac:dyDescent="0.25">
      <c r="A4" s="157" t="s">
        <v>4</v>
      </c>
      <c r="B4" s="158"/>
      <c r="C4" s="158"/>
      <c r="D4" s="43"/>
      <c r="E4" s="44"/>
    </row>
    <row r="5" spans="1:9" x14ac:dyDescent="0.25">
      <c r="A5" s="159" t="s">
        <v>67</v>
      </c>
      <c r="B5" s="159"/>
      <c r="C5" s="159"/>
      <c r="D5" s="159"/>
      <c r="E5" s="159"/>
    </row>
    <row r="6" spans="1:9" x14ac:dyDescent="0.25">
      <c r="A6" s="83"/>
      <c r="B6" s="83"/>
      <c r="C6" s="83"/>
      <c r="D6" s="83"/>
      <c r="E6" s="83"/>
    </row>
    <row r="7" spans="1:9" x14ac:dyDescent="0.25">
      <c r="A7" s="156" t="s">
        <v>444</v>
      </c>
      <c r="B7" s="156"/>
      <c r="C7" s="156"/>
      <c r="D7" s="156"/>
      <c r="E7" s="83"/>
    </row>
    <row r="8" spans="1:9" s="84" customFormat="1" x14ac:dyDescent="0.25">
      <c r="A8" s="56" t="s">
        <v>69</v>
      </c>
      <c r="B8" s="56" t="s">
        <v>70</v>
      </c>
      <c r="C8" s="56">
        <v>2026</v>
      </c>
      <c r="D8" s="56">
        <f>C8-1</f>
        <v>2025</v>
      </c>
      <c r="E8" s="85"/>
    </row>
    <row r="9" spans="1:9" x14ac:dyDescent="0.25">
      <c r="A9" s="85">
        <v>1111</v>
      </c>
      <c r="B9" s="83" t="s">
        <v>445</v>
      </c>
      <c r="C9" s="122">
        <f>+SUM(C10:C20)</f>
        <v>47500</v>
      </c>
      <c r="D9" s="122">
        <f>+SUM(D10:D20)</f>
        <v>47500</v>
      </c>
      <c r="E9" s="83"/>
    </row>
    <row r="10" spans="1:9" s="117" customFormat="1" ht="11.25" x14ac:dyDescent="0.2">
      <c r="A10" s="116" t="s">
        <v>823</v>
      </c>
      <c r="B10" s="117" t="s">
        <v>824</v>
      </c>
      <c r="C10" s="121">
        <v>5000</v>
      </c>
      <c r="D10" s="121">
        <v>5000</v>
      </c>
      <c r="E10" s="118"/>
      <c r="F10" s="118"/>
      <c r="G10" s="118"/>
      <c r="H10" s="118"/>
      <c r="I10" s="118"/>
    </row>
    <row r="11" spans="1:9" s="117" customFormat="1" ht="11.25" x14ac:dyDescent="0.2">
      <c r="A11" s="116" t="s">
        <v>825</v>
      </c>
      <c r="B11" s="117" t="s">
        <v>826</v>
      </c>
      <c r="C11" s="121">
        <v>12000</v>
      </c>
      <c r="D11" s="121">
        <v>12000</v>
      </c>
      <c r="E11" s="118"/>
      <c r="F11" s="118"/>
      <c r="G11" s="118"/>
      <c r="H11" s="118"/>
      <c r="I11" s="118"/>
    </row>
    <row r="12" spans="1:9" s="117" customFormat="1" ht="11.25" x14ac:dyDescent="0.2">
      <c r="A12" s="116" t="s">
        <v>827</v>
      </c>
      <c r="B12" s="117" t="s">
        <v>828</v>
      </c>
      <c r="C12" s="121">
        <v>12000</v>
      </c>
      <c r="D12" s="121">
        <v>12000</v>
      </c>
      <c r="E12" s="118"/>
      <c r="F12" s="118"/>
      <c r="G12" s="118"/>
      <c r="H12" s="118"/>
      <c r="I12" s="118"/>
    </row>
    <row r="13" spans="1:9" s="117" customFormat="1" ht="11.25" x14ac:dyDescent="0.2">
      <c r="A13" s="116" t="s">
        <v>829</v>
      </c>
      <c r="B13" s="117" t="s">
        <v>830</v>
      </c>
      <c r="C13" s="121">
        <v>3000</v>
      </c>
      <c r="D13" s="121">
        <v>3000</v>
      </c>
      <c r="E13" s="118"/>
      <c r="F13" s="118"/>
      <c r="G13" s="118"/>
      <c r="H13" s="118"/>
      <c r="I13" s="118"/>
    </row>
    <row r="14" spans="1:9" s="117" customFormat="1" ht="11.25" x14ac:dyDescent="0.2">
      <c r="A14" s="116" t="s">
        <v>831</v>
      </c>
      <c r="B14" s="117" t="s">
        <v>832</v>
      </c>
      <c r="C14" s="121">
        <v>3000</v>
      </c>
      <c r="D14" s="121">
        <v>3000</v>
      </c>
      <c r="E14" s="118"/>
      <c r="F14" s="118"/>
      <c r="G14" s="118"/>
      <c r="H14" s="118"/>
      <c r="I14" s="118"/>
    </row>
    <row r="15" spans="1:9" s="117" customFormat="1" ht="11.25" x14ac:dyDescent="0.2">
      <c r="A15" s="116" t="s">
        <v>833</v>
      </c>
      <c r="B15" s="117" t="s">
        <v>591</v>
      </c>
      <c r="C15" s="121">
        <v>3000</v>
      </c>
      <c r="D15" s="121">
        <v>3000</v>
      </c>
      <c r="E15" s="118"/>
      <c r="F15" s="118"/>
      <c r="G15" s="118"/>
      <c r="H15" s="118"/>
      <c r="I15" s="118"/>
    </row>
    <row r="16" spans="1:9" s="117" customFormat="1" ht="11.25" x14ac:dyDescent="0.2">
      <c r="A16" s="116" t="s">
        <v>834</v>
      </c>
      <c r="B16" s="117" t="s">
        <v>589</v>
      </c>
      <c r="C16" s="121">
        <v>2000</v>
      </c>
      <c r="D16" s="121">
        <v>2000</v>
      </c>
      <c r="E16" s="118"/>
      <c r="F16" s="118"/>
      <c r="G16" s="118"/>
      <c r="H16" s="118"/>
      <c r="I16" s="118"/>
    </row>
    <row r="17" spans="1:9" s="117" customFormat="1" ht="11.25" x14ac:dyDescent="0.2">
      <c r="A17" s="116" t="s">
        <v>835</v>
      </c>
      <c r="B17" s="117" t="s">
        <v>836</v>
      </c>
      <c r="C17" s="121">
        <v>2000</v>
      </c>
      <c r="D17" s="121">
        <v>2000</v>
      </c>
      <c r="E17" s="118"/>
      <c r="F17" s="118"/>
      <c r="G17" s="118"/>
      <c r="H17" s="118"/>
      <c r="I17" s="118"/>
    </row>
    <row r="18" spans="1:9" s="117" customFormat="1" ht="11.25" x14ac:dyDescent="0.2">
      <c r="A18" s="116" t="s">
        <v>837</v>
      </c>
      <c r="B18" s="117" t="s">
        <v>838</v>
      </c>
      <c r="C18" s="121">
        <v>3000</v>
      </c>
      <c r="D18" s="121">
        <v>3000</v>
      </c>
      <c r="E18" s="118"/>
      <c r="F18" s="118"/>
      <c r="G18" s="118"/>
      <c r="H18" s="118"/>
      <c r="I18" s="118"/>
    </row>
    <row r="19" spans="1:9" s="117" customFormat="1" ht="11.25" x14ac:dyDescent="0.2">
      <c r="A19" s="116" t="s">
        <v>839</v>
      </c>
      <c r="B19" s="117" t="s">
        <v>593</v>
      </c>
      <c r="C19" s="121">
        <v>500</v>
      </c>
      <c r="D19" s="121">
        <v>500</v>
      </c>
      <c r="E19" s="118"/>
      <c r="F19" s="118"/>
      <c r="G19" s="118"/>
      <c r="H19" s="118"/>
      <c r="I19" s="118"/>
    </row>
    <row r="20" spans="1:9" s="117" customFormat="1" ht="11.25" x14ac:dyDescent="0.2">
      <c r="A20" s="116" t="s">
        <v>840</v>
      </c>
      <c r="B20" s="117" t="s">
        <v>841</v>
      </c>
      <c r="C20" s="121">
        <v>2000</v>
      </c>
      <c r="D20" s="121">
        <v>2000</v>
      </c>
      <c r="E20" s="118"/>
      <c r="F20" s="118"/>
      <c r="G20" s="118"/>
      <c r="H20" s="118"/>
      <c r="I20" s="118"/>
    </row>
    <row r="21" spans="1:9" x14ac:dyDescent="0.25">
      <c r="A21" s="85">
        <v>1112</v>
      </c>
      <c r="B21" s="83" t="s">
        <v>446</v>
      </c>
      <c r="C21" s="122">
        <f>+SUM(C22:C46)</f>
        <v>37207966.299999997</v>
      </c>
      <c r="D21" s="122">
        <f>+SUM(D22:D46)</f>
        <v>17770159.519999996</v>
      </c>
      <c r="E21" s="83"/>
    </row>
    <row r="22" spans="1:9" s="117" customFormat="1" ht="11.25" x14ac:dyDescent="0.2">
      <c r="A22" s="116" t="s">
        <v>842</v>
      </c>
      <c r="B22" s="117" t="s">
        <v>843</v>
      </c>
      <c r="C22" s="121">
        <v>2278140.1800000002</v>
      </c>
      <c r="D22" s="121">
        <v>364659.88</v>
      </c>
      <c r="E22" s="118"/>
      <c r="F22" s="118"/>
      <c r="G22" s="118"/>
      <c r="H22" s="118"/>
      <c r="I22" s="118"/>
    </row>
    <row r="23" spans="1:9" s="117" customFormat="1" ht="11.25" x14ac:dyDescent="0.2">
      <c r="A23" s="116" t="s">
        <v>844</v>
      </c>
      <c r="B23" s="117" t="s">
        <v>845</v>
      </c>
      <c r="C23" s="121">
        <v>227827.46</v>
      </c>
      <c r="D23" s="121">
        <v>94120.53</v>
      </c>
      <c r="E23" s="118"/>
      <c r="F23" s="118"/>
      <c r="G23" s="118"/>
      <c r="H23" s="118"/>
      <c r="I23" s="118"/>
    </row>
    <row r="24" spans="1:9" s="117" customFormat="1" ht="11.25" x14ac:dyDescent="0.2">
      <c r="A24" s="116" t="s">
        <v>846</v>
      </c>
      <c r="B24" s="117" t="s">
        <v>847</v>
      </c>
      <c r="C24" s="121">
        <v>2999334.67</v>
      </c>
      <c r="D24" s="121">
        <v>3086647.66</v>
      </c>
      <c r="E24" s="118"/>
      <c r="F24" s="118"/>
      <c r="G24" s="118"/>
      <c r="H24" s="118"/>
      <c r="I24" s="118"/>
    </row>
    <row r="25" spans="1:9" s="117" customFormat="1" ht="11.25" x14ac:dyDescent="0.2">
      <c r="A25" s="116" t="s">
        <v>848</v>
      </c>
      <c r="B25" s="117" t="s">
        <v>849</v>
      </c>
      <c r="C25" s="121">
        <v>1844530.35</v>
      </c>
      <c r="D25" s="121">
        <v>761915.27</v>
      </c>
      <c r="E25" s="118"/>
      <c r="F25" s="118"/>
      <c r="G25" s="118"/>
      <c r="H25" s="118"/>
      <c r="I25" s="118"/>
    </row>
    <row r="26" spans="1:9" s="117" customFormat="1" ht="11.25" x14ac:dyDescent="0.2">
      <c r="A26" s="116" t="s">
        <v>850</v>
      </c>
      <c r="B26" s="117" t="s">
        <v>851</v>
      </c>
      <c r="C26" s="121">
        <v>4184271.04</v>
      </c>
      <c r="D26" s="121">
        <v>2618870.88</v>
      </c>
      <c r="E26" s="118"/>
      <c r="F26" s="118"/>
      <c r="G26" s="118"/>
      <c r="H26" s="118"/>
      <c r="I26" s="118"/>
    </row>
    <row r="27" spans="1:9" s="117" customFormat="1" ht="11.25" x14ac:dyDescent="0.2">
      <c r="A27" s="116" t="s">
        <v>852</v>
      </c>
      <c r="B27" s="117" t="s">
        <v>853</v>
      </c>
      <c r="C27" s="121">
        <v>3682361.07</v>
      </c>
      <c r="D27" s="121">
        <v>5589271.9400000004</v>
      </c>
      <c r="E27" s="118"/>
      <c r="F27" s="118"/>
      <c r="G27" s="118"/>
      <c r="H27" s="118"/>
      <c r="I27" s="118"/>
    </row>
    <row r="28" spans="1:9" s="117" customFormat="1" ht="11.25" x14ac:dyDescent="0.2">
      <c r="A28" s="116" t="s">
        <v>854</v>
      </c>
      <c r="B28" s="117" t="s">
        <v>855</v>
      </c>
      <c r="C28" s="121">
        <v>1584638.81</v>
      </c>
      <c r="D28" s="121">
        <v>1458756.13</v>
      </c>
      <c r="E28" s="118"/>
      <c r="F28" s="118"/>
      <c r="G28" s="118"/>
      <c r="H28" s="118"/>
      <c r="I28" s="118"/>
    </row>
    <row r="29" spans="1:9" s="117" customFormat="1" ht="11.25" x14ac:dyDescent="0.2">
      <c r="A29" s="116" t="s">
        <v>856</v>
      </c>
      <c r="B29" s="117" t="s">
        <v>857</v>
      </c>
      <c r="C29" s="121">
        <v>0.04</v>
      </c>
      <c r="D29" s="121">
        <v>0.04</v>
      </c>
      <c r="E29" s="118"/>
      <c r="F29" s="118"/>
      <c r="G29" s="118"/>
      <c r="H29" s="118"/>
      <c r="I29" s="118"/>
    </row>
    <row r="30" spans="1:9" s="117" customFormat="1" ht="11.25" x14ac:dyDescent="0.2">
      <c r="A30" s="116" t="s">
        <v>874</v>
      </c>
      <c r="B30" s="117" t="s">
        <v>875</v>
      </c>
      <c r="C30" s="121">
        <v>0</v>
      </c>
      <c r="D30" s="121">
        <v>1.21</v>
      </c>
      <c r="E30" s="118"/>
      <c r="F30" s="118"/>
      <c r="G30" s="118"/>
      <c r="H30" s="118"/>
      <c r="I30" s="118"/>
    </row>
    <row r="31" spans="1:9" s="117" customFormat="1" ht="11.25" x14ac:dyDescent="0.2">
      <c r="A31" s="116" t="s">
        <v>876</v>
      </c>
      <c r="B31" s="117" t="s">
        <v>877</v>
      </c>
      <c r="C31" s="121">
        <v>0</v>
      </c>
      <c r="D31" s="121">
        <v>1.18</v>
      </c>
      <c r="E31" s="118"/>
      <c r="F31" s="118"/>
      <c r="G31" s="118"/>
      <c r="H31" s="118"/>
      <c r="I31" s="118"/>
    </row>
    <row r="32" spans="1:9" s="117" customFormat="1" ht="11.25" x14ac:dyDescent="0.2">
      <c r="A32" s="116" t="s">
        <v>878</v>
      </c>
      <c r="B32" s="117" t="s">
        <v>879</v>
      </c>
      <c r="C32" s="121">
        <v>0</v>
      </c>
      <c r="D32" s="121">
        <v>3085073.88</v>
      </c>
      <c r="E32" s="118"/>
      <c r="F32" s="118"/>
      <c r="G32" s="118"/>
      <c r="H32" s="118"/>
      <c r="I32" s="118"/>
    </row>
    <row r="33" spans="1:9" s="117" customFormat="1" ht="11.25" x14ac:dyDescent="0.2">
      <c r="A33" s="116" t="s">
        <v>880</v>
      </c>
      <c r="B33" s="117" t="s">
        <v>881</v>
      </c>
      <c r="C33" s="121">
        <v>0</v>
      </c>
      <c r="D33" s="121">
        <v>270851.38</v>
      </c>
      <c r="E33" s="118"/>
      <c r="F33" s="118"/>
      <c r="G33" s="118"/>
      <c r="H33" s="118"/>
      <c r="I33" s="118"/>
    </row>
    <row r="34" spans="1:9" s="117" customFormat="1" ht="11.25" x14ac:dyDescent="0.2">
      <c r="A34" s="116" t="s">
        <v>882</v>
      </c>
      <c r="B34" s="117" t="s">
        <v>883</v>
      </c>
      <c r="C34" s="121">
        <v>0</v>
      </c>
      <c r="D34" s="121">
        <v>0</v>
      </c>
      <c r="E34" s="118"/>
      <c r="F34" s="118"/>
      <c r="G34" s="118"/>
      <c r="H34" s="118"/>
      <c r="I34" s="118"/>
    </row>
    <row r="35" spans="1:9" s="117" customFormat="1" ht="11.25" x14ac:dyDescent="0.2">
      <c r="A35" s="116" t="s">
        <v>884</v>
      </c>
      <c r="B35" s="117" t="s">
        <v>885</v>
      </c>
      <c r="C35" s="121">
        <v>0</v>
      </c>
      <c r="D35" s="121">
        <v>59335.02</v>
      </c>
      <c r="E35" s="118"/>
      <c r="F35" s="118"/>
      <c r="G35" s="118"/>
      <c r="H35" s="118"/>
      <c r="I35" s="118"/>
    </row>
    <row r="36" spans="1:9" s="117" customFormat="1" ht="11.25" x14ac:dyDescent="0.2">
      <c r="A36" s="116" t="s">
        <v>886</v>
      </c>
      <c r="B36" s="117" t="s">
        <v>887</v>
      </c>
      <c r="C36" s="121">
        <v>0</v>
      </c>
      <c r="D36" s="121">
        <v>134841.53</v>
      </c>
      <c r="E36" s="118"/>
      <c r="F36" s="118"/>
      <c r="G36" s="118"/>
      <c r="H36" s="118"/>
      <c r="I36" s="118"/>
    </row>
    <row r="37" spans="1:9" s="117" customFormat="1" ht="11.25" x14ac:dyDescent="0.2">
      <c r="A37" s="116" t="s">
        <v>888</v>
      </c>
      <c r="B37" s="117" t="s">
        <v>889</v>
      </c>
      <c r="C37" s="121">
        <v>0</v>
      </c>
      <c r="D37" s="121">
        <v>127885.18</v>
      </c>
      <c r="E37" s="118"/>
      <c r="F37" s="118"/>
      <c r="G37" s="118"/>
      <c r="H37" s="118"/>
      <c r="I37" s="118"/>
    </row>
    <row r="38" spans="1:9" s="117" customFormat="1" ht="11.25" x14ac:dyDescent="0.2">
      <c r="A38" s="116" t="s">
        <v>890</v>
      </c>
      <c r="B38" s="117" t="s">
        <v>891</v>
      </c>
      <c r="C38" s="121">
        <v>0</v>
      </c>
      <c r="D38" s="121">
        <v>117927.81</v>
      </c>
      <c r="E38" s="118"/>
      <c r="F38" s="118"/>
      <c r="G38" s="118"/>
      <c r="H38" s="118"/>
      <c r="I38" s="118"/>
    </row>
    <row r="39" spans="1:9" s="117" customFormat="1" ht="11.25" x14ac:dyDescent="0.2">
      <c r="A39" s="116" t="s">
        <v>858</v>
      </c>
      <c r="B39" s="117" t="s">
        <v>859</v>
      </c>
      <c r="C39" s="121">
        <v>5798430.2999999998</v>
      </c>
      <c r="D39" s="121">
        <v>0</v>
      </c>
      <c r="E39" s="118"/>
      <c r="F39" s="118"/>
      <c r="G39" s="118"/>
      <c r="H39" s="118"/>
      <c r="I39" s="118"/>
    </row>
    <row r="40" spans="1:9" s="117" customFormat="1" ht="11.25" x14ac:dyDescent="0.2">
      <c r="A40" s="116" t="s">
        <v>860</v>
      </c>
      <c r="B40" s="117" t="s">
        <v>861</v>
      </c>
      <c r="C40" s="121">
        <v>10858530.43</v>
      </c>
      <c r="D40" s="121">
        <v>0</v>
      </c>
      <c r="E40" s="118"/>
      <c r="F40" s="118"/>
      <c r="G40" s="118"/>
      <c r="H40" s="118"/>
      <c r="I40" s="118"/>
    </row>
    <row r="41" spans="1:9" s="117" customFormat="1" ht="11.25" x14ac:dyDescent="0.2">
      <c r="A41" s="116" t="s">
        <v>862</v>
      </c>
      <c r="B41" s="117" t="s">
        <v>863</v>
      </c>
      <c r="C41" s="121">
        <v>1357377.14</v>
      </c>
      <c r="D41" s="121">
        <v>0</v>
      </c>
      <c r="E41" s="118"/>
      <c r="F41" s="118"/>
      <c r="G41" s="118"/>
      <c r="H41" s="118"/>
      <c r="I41" s="118"/>
    </row>
    <row r="42" spans="1:9" s="117" customFormat="1" ht="11.25" x14ac:dyDescent="0.2">
      <c r="A42" s="116" t="s">
        <v>864</v>
      </c>
      <c r="B42" s="117" t="s">
        <v>865</v>
      </c>
      <c r="C42" s="121">
        <v>89938</v>
      </c>
      <c r="D42" s="121">
        <v>0</v>
      </c>
      <c r="E42" s="118"/>
      <c r="F42" s="118"/>
      <c r="G42" s="118"/>
      <c r="H42" s="118"/>
      <c r="I42" s="118"/>
    </row>
    <row r="43" spans="1:9" s="117" customFormat="1" ht="11.25" x14ac:dyDescent="0.2">
      <c r="A43" s="116" t="s">
        <v>866</v>
      </c>
      <c r="B43" s="117" t="s">
        <v>867</v>
      </c>
      <c r="C43" s="121">
        <v>471612.05</v>
      </c>
      <c r="D43" s="121">
        <v>0</v>
      </c>
      <c r="E43" s="118"/>
      <c r="F43" s="118"/>
      <c r="G43" s="118"/>
      <c r="H43" s="118"/>
      <c r="I43" s="118"/>
    </row>
    <row r="44" spans="1:9" s="117" customFormat="1" ht="11.25" x14ac:dyDescent="0.2">
      <c r="A44" s="116" t="s">
        <v>868</v>
      </c>
      <c r="B44" s="117" t="s">
        <v>869</v>
      </c>
      <c r="C44" s="121">
        <v>735395.61</v>
      </c>
      <c r="D44" s="121">
        <v>0</v>
      </c>
      <c r="E44" s="118"/>
      <c r="F44" s="118"/>
      <c r="G44" s="118"/>
      <c r="H44" s="118"/>
      <c r="I44" s="118"/>
    </row>
    <row r="45" spans="1:9" s="117" customFormat="1" ht="11.25" x14ac:dyDescent="0.2">
      <c r="A45" s="116" t="s">
        <v>870</v>
      </c>
      <c r="B45" s="117" t="s">
        <v>871</v>
      </c>
      <c r="C45" s="121">
        <v>849817.09</v>
      </c>
      <c r="D45" s="121">
        <v>0</v>
      </c>
      <c r="E45" s="118"/>
      <c r="F45" s="118"/>
      <c r="G45" s="118"/>
      <c r="H45" s="118"/>
      <c r="I45" s="118"/>
    </row>
    <row r="46" spans="1:9" s="117" customFormat="1" ht="11.25" x14ac:dyDescent="0.2">
      <c r="A46" s="116" t="s">
        <v>872</v>
      </c>
      <c r="B46" s="117" t="s">
        <v>873</v>
      </c>
      <c r="C46" s="121">
        <v>245762.06</v>
      </c>
      <c r="D46" s="121">
        <v>0</v>
      </c>
      <c r="E46" s="118"/>
      <c r="F46" s="118"/>
      <c r="G46" s="118"/>
      <c r="H46" s="118"/>
      <c r="I46" s="118"/>
    </row>
    <row r="47" spans="1:9" x14ac:dyDescent="0.25">
      <c r="A47" s="85">
        <v>1113</v>
      </c>
      <c r="B47" s="83" t="s">
        <v>447</v>
      </c>
      <c r="C47" s="120">
        <v>0</v>
      </c>
      <c r="D47" s="120">
        <v>0</v>
      </c>
      <c r="E47" s="83"/>
    </row>
    <row r="48" spans="1:9" x14ac:dyDescent="0.25">
      <c r="A48" s="85">
        <v>1114</v>
      </c>
      <c r="B48" s="83" t="s">
        <v>266</v>
      </c>
      <c r="C48" s="120">
        <v>0</v>
      </c>
      <c r="D48" s="120">
        <v>0</v>
      </c>
      <c r="E48" s="83"/>
    </row>
    <row r="49" spans="1:5" x14ac:dyDescent="0.25">
      <c r="A49" s="85">
        <v>1115</v>
      </c>
      <c r="B49" s="83" t="s">
        <v>267</v>
      </c>
      <c r="C49" s="120">
        <v>0</v>
      </c>
      <c r="D49" s="120">
        <v>0</v>
      </c>
      <c r="E49" s="83"/>
    </row>
    <row r="50" spans="1:5" x14ac:dyDescent="0.25">
      <c r="A50" s="85">
        <v>1116</v>
      </c>
      <c r="B50" s="83" t="s">
        <v>448</v>
      </c>
      <c r="C50" s="120">
        <v>0</v>
      </c>
      <c r="D50" s="120">
        <v>0</v>
      </c>
      <c r="E50" s="83"/>
    </row>
    <row r="51" spans="1:5" x14ac:dyDescent="0.25">
      <c r="A51" s="85">
        <v>1119</v>
      </c>
      <c r="B51" s="83" t="s">
        <v>449</v>
      </c>
      <c r="C51" s="120">
        <v>0</v>
      </c>
      <c r="D51" s="120">
        <v>0</v>
      </c>
      <c r="E51" s="83"/>
    </row>
    <row r="52" spans="1:5" x14ac:dyDescent="0.25">
      <c r="A52" s="91">
        <v>1110</v>
      </c>
      <c r="B52" s="92" t="s">
        <v>450</v>
      </c>
      <c r="C52" s="122">
        <f>+C9+C21</f>
        <v>37255466.299999997</v>
      </c>
      <c r="D52" s="122">
        <f>+D9+D21</f>
        <v>17817659.519999996</v>
      </c>
      <c r="E52" s="83"/>
    </row>
    <row r="55" spans="1:5" x14ac:dyDescent="0.25">
      <c r="A55" s="156" t="s">
        <v>451</v>
      </c>
      <c r="B55" s="156"/>
      <c r="C55" s="156"/>
      <c r="D55" s="156"/>
    </row>
    <row r="56" spans="1:5" s="84" customFormat="1" x14ac:dyDescent="0.25">
      <c r="A56" s="56" t="s">
        <v>69</v>
      </c>
      <c r="B56" s="56" t="s">
        <v>70</v>
      </c>
      <c r="C56" s="56">
        <v>2026</v>
      </c>
      <c r="D56" s="56">
        <f>C56-1</f>
        <v>2025</v>
      </c>
    </row>
    <row r="57" spans="1:5" x14ac:dyDescent="0.25">
      <c r="A57" s="91">
        <v>1230</v>
      </c>
      <c r="B57" s="94" t="s">
        <v>316</v>
      </c>
      <c r="C57" s="93">
        <v>0</v>
      </c>
      <c r="D57" s="93">
        <v>0</v>
      </c>
    </row>
    <row r="58" spans="1:5" x14ac:dyDescent="0.25">
      <c r="A58" s="85">
        <v>1231</v>
      </c>
      <c r="B58" s="83" t="s">
        <v>317</v>
      </c>
      <c r="C58" s="86">
        <v>0</v>
      </c>
      <c r="D58" s="86">
        <v>0</v>
      </c>
    </row>
    <row r="59" spans="1:5" x14ac:dyDescent="0.25">
      <c r="A59" s="85">
        <v>1232</v>
      </c>
      <c r="B59" s="83" t="s">
        <v>318</v>
      </c>
      <c r="C59" s="86">
        <v>0</v>
      </c>
      <c r="D59" s="86">
        <v>0</v>
      </c>
    </row>
    <row r="60" spans="1:5" x14ac:dyDescent="0.25">
      <c r="A60" s="85">
        <v>1233</v>
      </c>
      <c r="B60" s="83" t="s">
        <v>319</v>
      </c>
      <c r="C60" s="86">
        <v>0</v>
      </c>
      <c r="D60" s="86">
        <v>0</v>
      </c>
    </row>
    <row r="61" spans="1:5" x14ac:dyDescent="0.25">
      <c r="A61" s="85">
        <v>1234</v>
      </c>
      <c r="B61" s="83" t="s">
        <v>320</v>
      </c>
      <c r="C61" s="86">
        <v>0</v>
      </c>
      <c r="D61" s="86">
        <v>0</v>
      </c>
    </row>
    <row r="62" spans="1:5" x14ac:dyDescent="0.25">
      <c r="A62" s="85">
        <v>1235</v>
      </c>
      <c r="B62" s="83" t="s">
        <v>321</v>
      </c>
      <c r="C62" s="86">
        <v>0</v>
      </c>
      <c r="D62" s="86">
        <v>0</v>
      </c>
    </row>
    <row r="63" spans="1:5" x14ac:dyDescent="0.25">
      <c r="A63" s="85">
        <v>1236</v>
      </c>
      <c r="B63" s="83" t="s">
        <v>322</v>
      </c>
      <c r="C63" s="86">
        <v>0</v>
      </c>
      <c r="D63" s="86">
        <v>0</v>
      </c>
    </row>
    <row r="64" spans="1:5" x14ac:dyDescent="0.25">
      <c r="A64" s="85">
        <v>1239</v>
      </c>
      <c r="B64" s="83" t="s">
        <v>323</v>
      </c>
      <c r="C64" s="86">
        <v>0</v>
      </c>
      <c r="D64" s="86">
        <v>0</v>
      </c>
    </row>
    <row r="65" spans="1:9" x14ac:dyDescent="0.25">
      <c r="A65" s="91">
        <v>1240</v>
      </c>
      <c r="B65" s="94" t="s">
        <v>324</v>
      </c>
      <c r="C65" s="93">
        <f>+C66+C71+C76+C79+C83</f>
        <v>3208.56</v>
      </c>
      <c r="D65" s="93">
        <f>+D66+D71+D76+D79+D83</f>
        <v>975176.27999999991</v>
      </c>
    </row>
    <row r="66" spans="1:9" x14ac:dyDescent="0.25">
      <c r="A66" s="85">
        <v>1241</v>
      </c>
      <c r="B66" s="83" t="s">
        <v>325</v>
      </c>
      <c r="C66" s="120">
        <f>+SUM(C67:C70)</f>
        <v>0</v>
      </c>
      <c r="D66" s="120">
        <f>+SUM(D67:D70)</f>
        <v>308783.78000000003</v>
      </c>
    </row>
    <row r="67" spans="1:9" s="117" customFormat="1" ht="11.25" x14ac:dyDescent="0.2">
      <c r="A67" s="116" t="s">
        <v>892</v>
      </c>
      <c r="B67" s="117" t="s">
        <v>893</v>
      </c>
      <c r="C67" s="121">
        <v>0</v>
      </c>
      <c r="D67" s="121">
        <v>117265</v>
      </c>
      <c r="E67" s="118"/>
      <c r="F67" s="118"/>
      <c r="G67" s="118"/>
      <c r="H67" s="118"/>
      <c r="I67" s="118"/>
    </row>
    <row r="68" spans="1:9" s="117" customFormat="1" ht="11.25" x14ac:dyDescent="0.2">
      <c r="A68" s="116" t="s">
        <v>894</v>
      </c>
      <c r="B68" s="117" t="s">
        <v>895</v>
      </c>
      <c r="C68" s="121">
        <v>0</v>
      </c>
      <c r="D68" s="121">
        <v>0</v>
      </c>
      <c r="E68" s="118"/>
      <c r="F68" s="118"/>
      <c r="G68" s="118"/>
      <c r="H68" s="118"/>
      <c r="I68" s="118"/>
    </row>
    <row r="69" spans="1:9" s="117" customFormat="1" ht="11.25" x14ac:dyDescent="0.2">
      <c r="A69" s="116" t="s">
        <v>896</v>
      </c>
      <c r="B69" s="117" t="s">
        <v>897</v>
      </c>
      <c r="C69" s="121">
        <v>0</v>
      </c>
      <c r="D69" s="121">
        <v>184174.82</v>
      </c>
      <c r="E69" s="118"/>
      <c r="F69" s="118"/>
      <c r="G69" s="118"/>
      <c r="H69" s="118"/>
      <c r="I69" s="118"/>
    </row>
    <row r="70" spans="1:9" s="117" customFormat="1" ht="11.25" x14ac:dyDescent="0.2">
      <c r="A70" s="116" t="s">
        <v>898</v>
      </c>
      <c r="B70" s="117" t="s">
        <v>899</v>
      </c>
      <c r="C70" s="121">
        <v>0</v>
      </c>
      <c r="D70" s="121">
        <v>7343.96</v>
      </c>
      <c r="E70" s="118"/>
      <c r="F70" s="118"/>
      <c r="G70" s="118"/>
      <c r="H70" s="118"/>
      <c r="I70" s="118"/>
    </row>
    <row r="71" spans="1:9" x14ac:dyDescent="0.25">
      <c r="A71" s="85">
        <v>1242</v>
      </c>
      <c r="B71" s="83" t="s">
        <v>326</v>
      </c>
      <c r="C71" s="120">
        <f>+SUM(C72:C74)</f>
        <v>3208.56</v>
      </c>
      <c r="D71" s="120">
        <f>+SUM(D72:D74)</f>
        <v>659699.41999999993</v>
      </c>
    </row>
    <row r="72" spans="1:9" s="117" customFormat="1" ht="11.25" x14ac:dyDescent="0.2">
      <c r="A72" s="116" t="s">
        <v>905</v>
      </c>
      <c r="B72" s="117" t="s">
        <v>904</v>
      </c>
      <c r="C72" s="121">
        <v>0</v>
      </c>
      <c r="D72" s="121">
        <v>68683.679999999993</v>
      </c>
      <c r="E72" s="118"/>
      <c r="F72" s="118"/>
      <c r="G72" s="118"/>
      <c r="H72" s="118"/>
      <c r="I72" s="118"/>
    </row>
    <row r="73" spans="1:9" s="117" customFormat="1" ht="11.25" x14ac:dyDescent="0.2">
      <c r="A73" s="116" t="s">
        <v>903</v>
      </c>
      <c r="B73" s="117" t="s">
        <v>902</v>
      </c>
      <c r="C73" s="121">
        <v>0</v>
      </c>
      <c r="D73" s="121">
        <v>28998</v>
      </c>
      <c r="E73" s="118"/>
      <c r="F73" s="118"/>
      <c r="G73" s="118"/>
      <c r="H73" s="118"/>
      <c r="I73" s="118"/>
    </row>
    <row r="74" spans="1:9" s="117" customFormat="1" ht="11.25" x14ac:dyDescent="0.2">
      <c r="A74" s="116" t="s">
        <v>901</v>
      </c>
      <c r="B74" s="117" t="s">
        <v>900</v>
      </c>
      <c r="C74" s="121">
        <v>3208.56</v>
      </c>
      <c r="D74" s="121">
        <v>562017.74</v>
      </c>
      <c r="E74" s="118"/>
      <c r="F74" s="118"/>
      <c r="G74" s="118"/>
      <c r="H74" s="118"/>
      <c r="I74" s="118"/>
    </row>
    <row r="75" spans="1:9" x14ac:dyDescent="0.25">
      <c r="A75" s="85">
        <v>1243</v>
      </c>
      <c r="B75" s="83" t="s">
        <v>327</v>
      </c>
      <c r="C75" s="120">
        <v>0</v>
      </c>
      <c r="D75" s="120">
        <v>0</v>
      </c>
    </row>
    <row r="76" spans="1:9" x14ac:dyDescent="0.25">
      <c r="A76" s="85">
        <v>1244</v>
      </c>
      <c r="B76" s="83" t="s">
        <v>328</v>
      </c>
      <c r="C76" s="120">
        <f>+C77</f>
        <v>0</v>
      </c>
      <c r="D76" s="120">
        <f>+D77</f>
        <v>0</v>
      </c>
    </row>
    <row r="77" spans="1:9" s="117" customFormat="1" ht="11.25" x14ac:dyDescent="0.2">
      <c r="A77" s="116" t="s">
        <v>906</v>
      </c>
      <c r="B77" s="117" t="s">
        <v>907</v>
      </c>
      <c r="C77" s="121">
        <v>0</v>
      </c>
      <c r="D77" s="121">
        <v>0</v>
      </c>
      <c r="E77" s="118"/>
      <c r="F77" s="118"/>
      <c r="G77" s="118"/>
      <c r="H77" s="118"/>
      <c r="I77" s="118"/>
    </row>
    <row r="78" spans="1:9" x14ac:dyDescent="0.25">
      <c r="A78" s="85">
        <v>1245</v>
      </c>
      <c r="B78" s="83" t="s">
        <v>329</v>
      </c>
      <c r="C78" s="120">
        <v>0</v>
      </c>
      <c r="D78" s="120">
        <v>0</v>
      </c>
    </row>
    <row r="79" spans="1:9" x14ac:dyDescent="0.25">
      <c r="A79" s="85">
        <v>1246</v>
      </c>
      <c r="B79" s="83" t="s">
        <v>330</v>
      </c>
      <c r="C79" s="120">
        <f>+SUM(C80:C82)</f>
        <v>0</v>
      </c>
      <c r="D79" s="120">
        <f>+SUM(D80:D82)</f>
        <v>6693.08</v>
      </c>
    </row>
    <row r="80" spans="1:9" s="117" customFormat="1" ht="11.25" x14ac:dyDescent="0.2">
      <c r="A80" s="116" t="s">
        <v>908</v>
      </c>
      <c r="B80" s="117" t="s">
        <v>909</v>
      </c>
      <c r="C80" s="121">
        <v>0</v>
      </c>
      <c r="D80" s="121">
        <v>0</v>
      </c>
      <c r="E80" s="118"/>
      <c r="F80" s="118"/>
      <c r="G80" s="118"/>
      <c r="H80" s="118"/>
      <c r="I80" s="118"/>
    </row>
    <row r="81" spans="1:9" s="117" customFormat="1" ht="11.25" x14ac:dyDescent="0.2">
      <c r="A81" s="116" t="s">
        <v>910</v>
      </c>
      <c r="B81" s="117" t="s">
        <v>911</v>
      </c>
      <c r="C81" s="121">
        <v>0</v>
      </c>
      <c r="D81" s="121">
        <v>6693.08</v>
      </c>
      <c r="E81" s="118"/>
      <c r="F81" s="118"/>
      <c r="G81" s="118"/>
      <c r="H81" s="118"/>
      <c r="I81" s="118"/>
    </row>
    <row r="82" spans="1:9" s="117" customFormat="1" ht="11.25" x14ac:dyDescent="0.2">
      <c r="A82" s="116" t="s">
        <v>912</v>
      </c>
      <c r="B82" s="117" t="s">
        <v>913</v>
      </c>
      <c r="C82" s="121">
        <v>0</v>
      </c>
      <c r="D82" s="121">
        <v>0</v>
      </c>
      <c r="E82" s="118"/>
      <c r="F82" s="118"/>
      <c r="G82" s="118"/>
      <c r="H82" s="118"/>
      <c r="I82" s="118"/>
    </row>
    <row r="83" spans="1:9" x14ac:dyDescent="0.25">
      <c r="A83" s="85">
        <v>1247</v>
      </c>
      <c r="B83" s="83" t="s">
        <v>331</v>
      </c>
      <c r="C83" s="120">
        <f>+C84</f>
        <v>0</v>
      </c>
      <c r="D83" s="120">
        <f>+D84</f>
        <v>0</v>
      </c>
    </row>
    <row r="84" spans="1:9" x14ac:dyDescent="0.25">
      <c r="A84" s="85" t="s">
        <v>914</v>
      </c>
      <c r="B84" s="83" t="s">
        <v>915</v>
      </c>
      <c r="C84" s="120">
        <v>0</v>
      </c>
      <c r="D84" s="120">
        <v>0</v>
      </c>
    </row>
    <row r="85" spans="1:9" x14ac:dyDescent="0.25">
      <c r="A85" s="91">
        <v>1250</v>
      </c>
      <c r="B85" s="94" t="s">
        <v>338</v>
      </c>
      <c r="C85" s="122">
        <f>+C86</f>
        <v>0</v>
      </c>
      <c r="D85" s="122">
        <f>+D86</f>
        <v>0</v>
      </c>
    </row>
    <row r="86" spans="1:9" x14ac:dyDescent="0.25">
      <c r="A86" s="85">
        <v>1251</v>
      </c>
      <c r="B86" s="83" t="s">
        <v>339</v>
      </c>
      <c r="C86" s="120">
        <f>+C87</f>
        <v>0</v>
      </c>
      <c r="D86" s="120">
        <f>+D87</f>
        <v>0</v>
      </c>
    </row>
    <row r="87" spans="1:9" s="117" customFormat="1" ht="11.25" x14ac:dyDescent="0.2">
      <c r="A87" s="116" t="s">
        <v>916</v>
      </c>
      <c r="B87" s="117" t="s">
        <v>917</v>
      </c>
      <c r="C87" s="121">
        <v>0</v>
      </c>
      <c r="D87" s="121">
        <v>0</v>
      </c>
      <c r="E87" s="118"/>
      <c r="F87" s="118"/>
      <c r="G87" s="118"/>
      <c r="H87" s="118"/>
      <c r="I87" s="118"/>
    </row>
    <row r="88" spans="1:9" x14ac:dyDescent="0.25">
      <c r="A88" s="85">
        <v>1252</v>
      </c>
      <c r="B88" s="83" t="s">
        <v>340</v>
      </c>
      <c r="C88" s="120">
        <v>0</v>
      </c>
      <c r="D88" s="120">
        <v>0</v>
      </c>
    </row>
    <row r="89" spans="1:9" x14ac:dyDescent="0.25">
      <c r="A89" s="85">
        <v>1253</v>
      </c>
      <c r="B89" s="83" t="s">
        <v>341</v>
      </c>
      <c r="C89" s="120">
        <v>0</v>
      </c>
      <c r="D89" s="120">
        <v>0</v>
      </c>
    </row>
    <row r="90" spans="1:9" x14ac:dyDescent="0.25">
      <c r="A90" s="85">
        <v>1254</v>
      </c>
      <c r="B90" s="83" t="s">
        <v>342</v>
      </c>
      <c r="C90" s="120">
        <v>0</v>
      </c>
      <c r="D90" s="120">
        <v>0</v>
      </c>
    </row>
    <row r="91" spans="1:9" x14ac:dyDescent="0.25">
      <c r="A91" s="85">
        <v>1259</v>
      </c>
      <c r="B91" s="83" t="s">
        <v>343</v>
      </c>
      <c r="C91" s="120">
        <v>0</v>
      </c>
      <c r="D91" s="120">
        <v>0</v>
      </c>
    </row>
    <row r="92" spans="1:9" x14ac:dyDescent="0.25">
      <c r="A92" s="85"/>
      <c r="B92" s="92" t="s">
        <v>452</v>
      </c>
      <c r="C92" s="93">
        <f>C57+C65+C85</f>
        <v>3208.56</v>
      </c>
      <c r="D92" s="93">
        <f>D57+D65+D85</f>
        <v>975176.27999999991</v>
      </c>
    </row>
    <row r="93" spans="1:9" x14ac:dyDescent="0.25">
      <c r="A93" s="83"/>
      <c r="B93" s="83"/>
      <c r="C93" s="83"/>
      <c r="D93" s="83"/>
    </row>
    <row r="94" spans="1:9" x14ac:dyDescent="0.25">
      <c r="A94" s="156" t="s">
        <v>453</v>
      </c>
      <c r="B94" s="156"/>
      <c r="C94" s="156"/>
      <c r="D94" s="156"/>
    </row>
    <row r="95" spans="1:9" s="84" customFormat="1" x14ac:dyDescent="0.25">
      <c r="A95" s="56" t="s">
        <v>69</v>
      </c>
      <c r="B95" s="56" t="s">
        <v>70</v>
      </c>
      <c r="C95" s="56">
        <v>2026</v>
      </c>
      <c r="D95" s="56">
        <f>C95-1</f>
        <v>2025</v>
      </c>
    </row>
    <row r="96" spans="1:9" x14ac:dyDescent="0.25">
      <c r="A96" s="91">
        <v>3210</v>
      </c>
      <c r="B96" s="107" t="s">
        <v>428</v>
      </c>
      <c r="C96" s="93">
        <v>26606307.960000001</v>
      </c>
      <c r="D96" s="93">
        <v>-495777.41</v>
      </c>
    </row>
    <row r="97" spans="1:4" x14ac:dyDescent="0.25">
      <c r="A97" s="85"/>
      <c r="B97" s="92" t="s">
        <v>454</v>
      </c>
      <c r="C97" s="93">
        <f>+C110</f>
        <v>379500.67</v>
      </c>
      <c r="D97" s="93">
        <f>+D110</f>
        <v>1667765.9999999998</v>
      </c>
    </row>
    <row r="98" spans="1:4" x14ac:dyDescent="0.25">
      <c r="A98" s="91">
        <v>5400</v>
      </c>
      <c r="B98" s="94" t="s">
        <v>218</v>
      </c>
      <c r="C98" s="93">
        <v>0</v>
      </c>
      <c r="D98" s="93">
        <v>0</v>
      </c>
    </row>
    <row r="99" spans="1:4" x14ac:dyDescent="0.25">
      <c r="A99" s="85">
        <v>5410</v>
      </c>
      <c r="B99" s="83" t="s">
        <v>455</v>
      </c>
      <c r="C99" s="86">
        <v>0</v>
      </c>
      <c r="D99" s="86">
        <v>0</v>
      </c>
    </row>
    <row r="100" spans="1:4" x14ac:dyDescent="0.25">
      <c r="A100" s="85">
        <v>5411</v>
      </c>
      <c r="B100" s="83" t="s">
        <v>220</v>
      </c>
      <c r="C100" s="86">
        <v>0</v>
      </c>
      <c r="D100" s="86">
        <v>0</v>
      </c>
    </row>
    <row r="101" spans="1:4" x14ac:dyDescent="0.25">
      <c r="A101" s="85">
        <v>5420</v>
      </c>
      <c r="B101" s="83" t="s">
        <v>456</v>
      </c>
      <c r="C101" s="86">
        <v>0</v>
      </c>
      <c r="D101" s="86">
        <v>0</v>
      </c>
    </row>
    <row r="102" spans="1:4" x14ac:dyDescent="0.25">
      <c r="A102" s="85">
        <v>5421</v>
      </c>
      <c r="B102" s="83" t="s">
        <v>223</v>
      </c>
      <c r="C102" s="86">
        <v>0</v>
      </c>
      <c r="D102" s="86">
        <v>0</v>
      </c>
    </row>
    <row r="103" spans="1:4" x14ac:dyDescent="0.25">
      <c r="A103" s="85">
        <v>5430</v>
      </c>
      <c r="B103" s="83" t="s">
        <v>457</v>
      </c>
      <c r="C103" s="86">
        <v>0</v>
      </c>
      <c r="D103" s="86">
        <v>0</v>
      </c>
    </row>
    <row r="104" spans="1:4" x14ac:dyDescent="0.25">
      <c r="A104" s="85">
        <v>5431</v>
      </c>
      <c r="B104" s="83" t="s">
        <v>226</v>
      </c>
      <c r="C104" s="86">
        <v>0</v>
      </c>
      <c r="D104" s="86">
        <v>0</v>
      </c>
    </row>
    <row r="105" spans="1:4" x14ac:dyDescent="0.25">
      <c r="A105" s="85">
        <v>5440</v>
      </c>
      <c r="B105" s="83" t="s">
        <v>458</v>
      </c>
      <c r="C105" s="86">
        <v>0</v>
      </c>
      <c r="D105" s="86">
        <v>0</v>
      </c>
    </row>
    <row r="106" spans="1:4" x14ac:dyDescent="0.25">
      <c r="A106" s="85">
        <v>5441</v>
      </c>
      <c r="B106" s="83" t="s">
        <v>458</v>
      </c>
      <c r="C106" s="86">
        <v>0</v>
      </c>
      <c r="D106" s="86">
        <v>0</v>
      </c>
    </row>
    <row r="107" spans="1:4" x14ac:dyDescent="0.25">
      <c r="A107" s="85">
        <v>5450</v>
      </c>
      <c r="B107" s="83" t="s">
        <v>459</v>
      </c>
      <c r="C107" s="86">
        <v>0</v>
      </c>
      <c r="D107" s="86">
        <v>0</v>
      </c>
    </row>
    <row r="108" spans="1:4" x14ac:dyDescent="0.25">
      <c r="A108" s="85">
        <v>5451</v>
      </c>
      <c r="B108" s="83" t="s">
        <v>230</v>
      </c>
      <c r="C108" s="86">
        <v>0</v>
      </c>
      <c r="D108" s="86">
        <v>0</v>
      </c>
    </row>
    <row r="109" spans="1:4" x14ac:dyDescent="0.25">
      <c r="A109" s="85">
        <v>5452</v>
      </c>
      <c r="B109" s="83" t="s">
        <v>231</v>
      </c>
      <c r="C109" s="86">
        <v>0</v>
      </c>
      <c r="D109" s="86">
        <v>0</v>
      </c>
    </row>
    <row r="110" spans="1:4" x14ac:dyDescent="0.25">
      <c r="A110" s="91">
        <v>5500</v>
      </c>
      <c r="B110" s="94" t="s">
        <v>232</v>
      </c>
      <c r="C110" s="93">
        <f>+C111+C127</f>
        <v>379500.67</v>
      </c>
      <c r="D110" s="93">
        <f>+D111+D127</f>
        <v>1667765.9999999998</v>
      </c>
    </row>
    <row r="111" spans="1:4" x14ac:dyDescent="0.25">
      <c r="A111" s="91">
        <v>5510</v>
      </c>
      <c r="B111" s="94" t="s">
        <v>233</v>
      </c>
      <c r="C111" s="93">
        <f>+C116+C125</f>
        <v>379500.67</v>
      </c>
      <c r="D111" s="93">
        <f>+D116+D125</f>
        <v>1655330.0999999999</v>
      </c>
    </row>
    <row r="112" spans="1:4" x14ac:dyDescent="0.25">
      <c r="A112" s="85">
        <v>5511</v>
      </c>
      <c r="B112" s="83" t="s">
        <v>234</v>
      </c>
      <c r="C112" s="86">
        <v>0</v>
      </c>
      <c r="D112" s="86">
        <v>0</v>
      </c>
    </row>
    <row r="113" spans="1:9" x14ac:dyDescent="0.25">
      <c r="A113" s="85">
        <v>5512</v>
      </c>
      <c r="B113" s="83" t="s">
        <v>235</v>
      </c>
      <c r="C113" s="86">
        <v>0</v>
      </c>
      <c r="D113" s="86">
        <v>0</v>
      </c>
    </row>
    <row r="114" spans="1:9" x14ac:dyDescent="0.25">
      <c r="A114" s="85">
        <v>5513</v>
      </c>
      <c r="B114" s="83" t="s">
        <v>236</v>
      </c>
      <c r="C114" s="86">
        <v>0</v>
      </c>
      <c r="D114" s="86">
        <v>0</v>
      </c>
    </row>
    <row r="115" spans="1:9" x14ac:dyDescent="0.25">
      <c r="A115" s="85">
        <v>5514</v>
      </c>
      <c r="B115" s="83" t="s">
        <v>237</v>
      </c>
      <c r="C115" s="86">
        <v>0</v>
      </c>
      <c r="D115" s="86">
        <v>0</v>
      </c>
    </row>
    <row r="116" spans="1:9" x14ac:dyDescent="0.25">
      <c r="A116" s="85">
        <v>5515</v>
      </c>
      <c r="B116" s="83" t="s">
        <v>238</v>
      </c>
      <c r="C116" s="120">
        <f>+SUM(C117:C122)</f>
        <v>377836.06</v>
      </c>
      <c r="D116" s="120">
        <f>+SUM(D117:D123)</f>
        <v>1648671.66</v>
      </c>
    </row>
    <row r="117" spans="1:9" s="117" customFormat="1" ht="11.25" x14ac:dyDescent="0.2">
      <c r="A117" s="116" t="s">
        <v>744</v>
      </c>
      <c r="B117" s="117" t="s">
        <v>745</v>
      </c>
      <c r="C117" s="121">
        <v>20071.27</v>
      </c>
      <c r="D117" s="121">
        <v>170726.98</v>
      </c>
      <c r="E117" s="118"/>
      <c r="F117" s="118"/>
      <c r="G117" s="118"/>
      <c r="H117" s="118"/>
      <c r="I117" s="118"/>
    </row>
    <row r="118" spans="1:9" s="117" customFormat="1" ht="11.25" x14ac:dyDescent="0.2">
      <c r="A118" s="116" t="s">
        <v>746</v>
      </c>
      <c r="B118" s="117" t="s">
        <v>747</v>
      </c>
      <c r="C118" s="121">
        <v>29523.360000000001</v>
      </c>
      <c r="D118" s="121">
        <v>102199.13</v>
      </c>
      <c r="E118" s="118"/>
      <c r="F118" s="118"/>
      <c r="G118" s="118"/>
      <c r="H118" s="118"/>
      <c r="I118" s="118"/>
    </row>
    <row r="119" spans="1:9" s="117" customFormat="1" ht="11.25" x14ac:dyDescent="0.2">
      <c r="A119" s="116" t="s">
        <v>922</v>
      </c>
      <c r="B119" s="117" t="s">
        <v>923</v>
      </c>
      <c r="C119" s="121">
        <v>0</v>
      </c>
      <c r="D119" s="121">
        <v>21982.54</v>
      </c>
      <c r="E119" s="118"/>
      <c r="F119" s="118"/>
      <c r="G119" s="118"/>
      <c r="H119" s="118"/>
      <c r="I119" s="118"/>
    </row>
    <row r="120" spans="1:9" s="117" customFormat="1" ht="11.25" x14ac:dyDescent="0.2">
      <c r="A120" s="116" t="s">
        <v>748</v>
      </c>
      <c r="B120" s="117" t="s">
        <v>749</v>
      </c>
      <c r="C120" s="121">
        <v>318365.43</v>
      </c>
      <c r="D120" s="121">
        <v>1170434.46</v>
      </c>
      <c r="E120" s="118"/>
      <c r="F120" s="118"/>
      <c r="G120" s="118"/>
      <c r="H120" s="118"/>
      <c r="I120" s="118"/>
    </row>
    <row r="121" spans="1:9" s="117" customFormat="1" ht="11.25" x14ac:dyDescent="0.2">
      <c r="A121" s="116" t="s">
        <v>750</v>
      </c>
      <c r="B121" s="117" t="s">
        <v>751</v>
      </c>
      <c r="C121" s="121">
        <v>8750.01</v>
      </c>
      <c r="D121" s="121">
        <v>35000.03</v>
      </c>
      <c r="E121" s="118"/>
      <c r="F121" s="118"/>
      <c r="G121" s="118"/>
      <c r="H121" s="118"/>
      <c r="I121" s="118"/>
    </row>
    <row r="122" spans="1:9" s="117" customFormat="1" ht="11.25" x14ac:dyDescent="0.2">
      <c r="A122" s="116" t="s">
        <v>752</v>
      </c>
      <c r="B122" s="117" t="s">
        <v>753</v>
      </c>
      <c r="C122" s="121">
        <v>1125.99</v>
      </c>
      <c r="D122" s="121">
        <v>4472.32</v>
      </c>
      <c r="E122" s="118"/>
      <c r="F122" s="118"/>
      <c r="G122" s="118"/>
      <c r="H122" s="118"/>
      <c r="I122" s="118"/>
    </row>
    <row r="123" spans="1:9" s="117" customFormat="1" ht="11.25" x14ac:dyDescent="0.2">
      <c r="A123" s="116" t="s">
        <v>920</v>
      </c>
      <c r="B123" s="117" t="s">
        <v>921</v>
      </c>
      <c r="C123" s="121">
        <v>0</v>
      </c>
      <c r="D123" s="121">
        <v>143856.20000000001</v>
      </c>
      <c r="E123" s="118"/>
      <c r="F123" s="118"/>
      <c r="G123" s="118"/>
      <c r="H123" s="118"/>
      <c r="I123" s="118"/>
    </row>
    <row r="124" spans="1:9" x14ac:dyDescent="0.25">
      <c r="A124" s="85">
        <v>5516</v>
      </c>
      <c r="B124" s="83" t="s">
        <v>239</v>
      </c>
      <c r="C124" s="120">
        <v>0</v>
      </c>
      <c r="D124" s="120">
        <v>0</v>
      </c>
    </row>
    <row r="125" spans="1:9" x14ac:dyDescent="0.25">
      <c r="A125" s="85">
        <v>5517</v>
      </c>
      <c r="B125" s="83" t="s">
        <v>240</v>
      </c>
      <c r="C125" s="120">
        <f>+C126</f>
        <v>1664.61</v>
      </c>
      <c r="D125" s="120">
        <f>+D126</f>
        <v>6658.44</v>
      </c>
    </row>
    <row r="126" spans="1:9" s="117" customFormat="1" ht="11.25" x14ac:dyDescent="0.2">
      <c r="A126" s="116" t="s">
        <v>754</v>
      </c>
      <c r="B126" s="117" t="s">
        <v>755</v>
      </c>
      <c r="C126" s="121">
        <v>1664.61</v>
      </c>
      <c r="D126" s="121">
        <v>6658.44</v>
      </c>
      <c r="E126" s="118"/>
      <c r="F126" s="118"/>
      <c r="G126" s="118"/>
      <c r="H126" s="118"/>
      <c r="I126" s="118"/>
    </row>
    <row r="127" spans="1:9" x14ac:dyDescent="0.25">
      <c r="A127" s="85">
        <v>5518</v>
      </c>
      <c r="B127" s="83" t="s">
        <v>241</v>
      </c>
      <c r="C127" s="120">
        <v>0</v>
      </c>
      <c r="D127" s="120">
        <f>+D128</f>
        <v>12435.9</v>
      </c>
    </row>
    <row r="128" spans="1:9" customFormat="1" ht="15" customHeight="1" x14ac:dyDescent="0.25">
      <c r="A128" s="116" t="s">
        <v>918</v>
      </c>
      <c r="B128" s="117" t="s">
        <v>919</v>
      </c>
      <c r="C128" s="4">
        <v>0</v>
      </c>
      <c r="D128" s="4">
        <v>12435.9</v>
      </c>
    </row>
    <row r="129" spans="1:4" x14ac:dyDescent="0.25">
      <c r="A129" s="91">
        <v>5520</v>
      </c>
      <c r="B129" s="94" t="s">
        <v>242</v>
      </c>
      <c r="C129" s="93">
        <v>0</v>
      </c>
      <c r="D129" s="93">
        <v>0</v>
      </c>
    </row>
    <row r="130" spans="1:4" x14ac:dyDescent="0.25">
      <c r="A130" s="85">
        <v>5521</v>
      </c>
      <c r="B130" s="83" t="s">
        <v>243</v>
      </c>
      <c r="C130" s="86">
        <v>0</v>
      </c>
      <c r="D130" s="86">
        <v>0</v>
      </c>
    </row>
    <row r="131" spans="1:4" x14ac:dyDescent="0.25">
      <c r="A131" s="85">
        <v>5522</v>
      </c>
      <c r="B131" s="83" t="s">
        <v>244</v>
      </c>
      <c r="C131" s="86">
        <v>0</v>
      </c>
      <c r="D131" s="86">
        <v>0</v>
      </c>
    </row>
    <row r="132" spans="1:4" x14ac:dyDescent="0.25">
      <c r="A132" s="91">
        <v>5530</v>
      </c>
      <c r="B132" s="94" t="s">
        <v>245</v>
      </c>
      <c r="C132" s="93">
        <v>0</v>
      </c>
      <c r="D132" s="93">
        <v>0</v>
      </c>
    </row>
    <row r="133" spans="1:4" x14ac:dyDescent="0.25">
      <c r="A133" s="85">
        <v>5531</v>
      </c>
      <c r="B133" s="83" t="s">
        <v>246</v>
      </c>
      <c r="C133" s="86">
        <v>0</v>
      </c>
      <c r="D133" s="86">
        <v>0</v>
      </c>
    </row>
    <row r="134" spans="1:4" x14ac:dyDescent="0.25">
      <c r="A134" s="85">
        <v>5532</v>
      </c>
      <c r="B134" s="83" t="s">
        <v>247</v>
      </c>
      <c r="C134" s="86">
        <v>0</v>
      </c>
      <c r="D134" s="86">
        <v>0</v>
      </c>
    </row>
    <row r="135" spans="1:4" x14ac:dyDescent="0.25">
      <c r="A135" s="85">
        <v>5533</v>
      </c>
      <c r="B135" s="83" t="s">
        <v>248</v>
      </c>
      <c r="C135" s="86">
        <v>0</v>
      </c>
      <c r="D135" s="86">
        <v>0</v>
      </c>
    </row>
    <row r="136" spans="1:4" x14ac:dyDescent="0.25">
      <c r="A136" s="85">
        <v>5534</v>
      </c>
      <c r="B136" s="83" t="s">
        <v>249</v>
      </c>
      <c r="C136" s="86">
        <v>0</v>
      </c>
      <c r="D136" s="86">
        <v>0</v>
      </c>
    </row>
    <row r="137" spans="1:4" x14ac:dyDescent="0.25">
      <c r="A137" s="85">
        <v>5535</v>
      </c>
      <c r="B137" s="83" t="s">
        <v>250</v>
      </c>
      <c r="C137" s="86">
        <v>0</v>
      </c>
      <c r="D137" s="86">
        <v>0</v>
      </c>
    </row>
    <row r="138" spans="1:4" x14ac:dyDescent="0.25">
      <c r="A138" s="91">
        <v>5590</v>
      </c>
      <c r="B138" s="94" t="s">
        <v>251</v>
      </c>
      <c r="C138" s="93">
        <v>0</v>
      </c>
      <c r="D138" s="93">
        <v>0</v>
      </c>
    </row>
    <row r="139" spans="1:4" x14ac:dyDescent="0.25">
      <c r="A139" s="85">
        <v>5591</v>
      </c>
      <c r="B139" s="83" t="s">
        <v>252</v>
      </c>
      <c r="C139" s="86">
        <v>0</v>
      </c>
      <c r="D139" s="86">
        <v>0</v>
      </c>
    </row>
    <row r="140" spans="1:4" x14ac:dyDescent="0.25">
      <c r="A140" s="85">
        <v>5592</v>
      </c>
      <c r="B140" s="83" t="s">
        <v>253</v>
      </c>
      <c r="C140" s="86">
        <v>0</v>
      </c>
      <c r="D140" s="86">
        <v>0</v>
      </c>
    </row>
    <row r="141" spans="1:4" x14ac:dyDescent="0.25">
      <c r="A141" s="85">
        <v>5593</v>
      </c>
      <c r="B141" s="83" t="s">
        <v>254</v>
      </c>
      <c r="C141" s="86">
        <v>0</v>
      </c>
      <c r="D141" s="86">
        <v>0</v>
      </c>
    </row>
    <row r="142" spans="1:4" x14ac:dyDescent="0.25">
      <c r="A142" s="85">
        <v>5594</v>
      </c>
      <c r="B142" s="83" t="s">
        <v>460</v>
      </c>
      <c r="C142" s="86">
        <v>0</v>
      </c>
      <c r="D142" s="86">
        <v>0</v>
      </c>
    </row>
    <row r="143" spans="1:4" x14ac:dyDescent="0.25">
      <c r="A143" s="85">
        <v>5595</v>
      </c>
      <c r="B143" s="83" t="s">
        <v>256</v>
      </c>
      <c r="C143" s="86">
        <v>0</v>
      </c>
      <c r="D143" s="86">
        <v>0</v>
      </c>
    </row>
    <row r="144" spans="1:4" x14ac:dyDescent="0.25">
      <c r="A144" s="85">
        <v>5596</v>
      </c>
      <c r="B144" s="83" t="s">
        <v>148</v>
      </c>
      <c r="C144" s="86">
        <v>0</v>
      </c>
      <c r="D144" s="86">
        <v>0</v>
      </c>
    </row>
    <row r="145" spans="1:4" x14ac:dyDescent="0.25">
      <c r="A145" s="85">
        <v>5597</v>
      </c>
      <c r="B145" s="83" t="s">
        <v>257</v>
      </c>
      <c r="C145" s="86">
        <v>0</v>
      </c>
      <c r="D145" s="86">
        <v>0</v>
      </c>
    </row>
    <row r="146" spans="1:4" x14ac:dyDescent="0.25">
      <c r="A146" s="85">
        <v>5599</v>
      </c>
      <c r="B146" s="83" t="s">
        <v>259</v>
      </c>
      <c r="C146" s="86">
        <v>0</v>
      </c>
      <c r="D146" s="86">
        <v>0</v>
      </c>
    </row>
    <row r="147" spans="1:4" x14ac:dyDescent="0.25">
      <c r="A147" s="91">
        <v>5600</v>
      </c>
      <c r="B147" s="94" t="s">
        <v>260</v>
      </c>
      <c r="C147" s="93">
        <v>0</v>
      </c>
      <c r="D147" s="93">
        <v>0</v>
      </c>
    </row>
    <row r="148" spans="1:4" x14ac:dyDescent="0.25">
      <c r="A148" s="91">
        <v>5610</v>
      </c>
      <c r="B148" s="94" t="s">
        <v>261</v>
      </c>
      <c r="C148" s="93">
        <v>0</v>
      </c>
      <c r="D148" s="93">
        <v>0</v>
      </c>
    </row>
    <row r="149" spans="1:4" x14ac:dyDescent="0.25">
      <c r="A149" s="85">
        <v>5611</v>
      </c>
      <c r="B149" s="83" t="s">
        <v>262</v>
      </c>
      <c r="C149" s="86">
        <v>0</v>
      </c>
      <c r="D149" s="86">
        <v>0</v>
      </c>
    </row>
    <row r="150" spans="1:4" x14ac:dyDescent="0.25">
      <c r="A150" s="91">
        <v>2110</v>
      </c>
      <c r="B150" s="95" t="s">
        <v>461</v>
      </c>
      <c r="C150" s="93">
        <f>+C152+C153</f>
        <v>0</v>
      </c>
      <c r="D150" s="93">
        <v>0</v>
      </c>
    </row>
    <row r="151" spans="1:4" x14ac:dyDescent="0.25">
      <c r="A151" s="85">
        <v>2111</v>
      </c>
      <c r="B151" s="83" t="s">
        <v>462</v>
      </c>
      <c r="C151" s="86">
        <v>0</v>
      </c>
      <c r="D151" s="86">
        <v>0</v>
      </c>
    </row>
    <row r="152" spans="1:4" x14ac:dyDescent="0.25">
      <c r="A152" s="85">
        <v>2112</v>
      </c>
      <c r="B152" s="83" t="s">
        <v>463</v>
      </c>
      <c r="C152" s="86">
        <v>0</v>
      </c>
      <c r="D152" s="86">
        <v>0</v>
      </c>
    </row>
    <row r="153" spans="1:4" x14ac:dyDescent="0.25">
      <c r="A153" s="85">
        <v>2112</v>
      </c>
      <c r="B153" s="83" t="s">
        <v>464</v>
      </c>
      <c r="C153" s="86">
        <v>0</v>
      </c>
      <c r="D153" s="86">
        <v>0</v>
      </c>
    </row>
    <row r="154" spans="1:4" x14ac:dyDescent="0.25">
      <c r="A154" s="85">
        <v>2115</v>
      </c>
      <c r="B154" s="83" t="s">
        <v>465</v>
      </c>
      <c r="C154" s="86">
        <v>0</v>
      </c>
      <c r="D154" s="86">
        <v>0</v>
      </c>
    </row>
    <row r="155" spans="1:4" x14ac:dyDescent="0.25">
      <c r="A155" s="85">
        <v>2114</v>
      </c>
      <c r="B155" s="83" t="s">
        <v>466</v>
      </c>
      <c r="C155" s="86">
        <v>0</v>
      </c>
      <c r="D155" s="86">
        <v>0</v>
      </c>
    </row>
    <row r="156" spans="1:4" x14ac:dyDescent="0.25">
      <c r="A156" s="91">
        <v>5120</v>
      </c>
      <c r="B156" s="95" t="s">
        <v>301</v>
      </c>
      <c r="C156" s="93">
        <v>0</v>
      </c>
      <c r="D156" s="93">
        <v>0</v>
      </c>
    </row>
    <row r="157" spans="1:4" x14ac:dyDescent="0.25">
      <c r="A157" s="85">
        <v>5120</v>
      </c>
      <c r="B157" s="88" t="s">
        <v>301</v>
      </c>
      <c r="C157" s="86">
        <v>0</v>
      </c>
      <c r="D157" s="86">
        <v>0</v>
      </c>
    </row>
    <row r="158" spans="1:4" x14ac:dyDescent="0.25">
      <c r="A158" s="85"/>
      <c r="B158" s="92" t="s">
        <v>467</v>
      </c>
      <c r="C158" s="93">
        <v>0</v>
      </c>
      <c r="D158" s="93">
        <v>0</v>
      </c>
    </row>
    <row r="159" spans="1:4" x14ac:dyDescent="0.25">
      <c r="A159" s="91">
        <v>4300</v>
      </c>
      <c r="B159" s="92" t="s">
        <v>132</v>
      </c>
      <c r="C159" s="86">
        <v>0</v>
      </c>
      <c r="D159" s="86">
        <v>0</v>
      </c>
    </row>
    <row r="160" spans="1:4" x14ac:dyDescent="0.25">
      <c r="A160" s="91">
        <v>4310</v>
      </c>
      <c r="B160" s="92" t="s">
        <v>133</v>
      </c>
      <c r="C160" s="93">
        <v>0</v>
      </c>
      <c r="D160" s="93">
        <v>0</v>
      </c>
    </row>
    <row r="161" spans="1:4" x14ac:dyDescent="0.25">
      <c r="A161" s="85">
        <v>4311</v>
      </c>
      <c r="B161" s="96" t="s">
        <v>134</v>
      </c>
      <c r="C161" s="86">
        <v>0</v>
      </c>
      <c r="D161" s="86">
        <v>0</v>
      </c>
    </row>
    <row r="162" spans="1:4" x14ac:dyDescent="0.25">
      <c r="A162" s="85">
        <v>4319</v>
      </c>
      <c r="B162" s="96" t="s">
        <v>135</v>
      </c>
      <c r="C162" s="86">
        <v>0</v>
      </c>
      <c r="D162" s="86">
        <v>0</v>
      </c>
    </row>
    <row r="163" spans="1:4" x14ac:dyDescent="0.25">
      <c r="A163" s="91">
        <v>4320</v>
      </c>
      <c r="B163" s="92" t="s">
        <v>136</v>
      </c>
      <c r="C163" s="93">
        <v>0</v>
      </c>
      <c r="D163" s="93">
        <v>0</v>
      </c>
    </row>
    <row r="164" spans="1:4" x14ac:dyDescent="0.25">
      <c r="A164" s="85">
        <v>4321</v>
      </c>
      <c r="B164" s="96" t="s">
        <v>137</v>
      </c>
      <c r="C164" s="86">
        <v>0</v>
      </c>
      <c r="D164" s="86">
        <v>0</v>
      </c>
    </row>
    <row r="165" spans="1:4" x14ac:dyDescent="0.25">
      <c r="A165" s="85">
        <v>4322</v>
      </c>
      <c r="B165" s="96" t="s">
        <v>138</v>
      </c>
      <c r="C165" s="86">
        <v>0</v>
      </c>
      <c r="D165" s="86">
        <v>0</v>
      </c>
    </row>
    <row r="166" spans="1:4" x14ac:dyDescent="0.25">
      <c r="A166" s="85">
        <v>4323</v>
      </c>
      <c r="B166" s="96" t="s">
        <v>139</v>
      </c>
      <c r="C166" s="86">
        <v>0</v>
      </c>
      <c r="D166" s="86">
        <v>0</v>
      </c>
    </row>
    <row r="167" spans="1:4" x14ac:dyDescent="0.25">
      <c r="A167" s="85">
        <v>4324</v>
      </c>
      <c r="B167" s="96" t="s">
        <v>140</v>
      </c>
      <c r="C167" s="86">
        <v>0</v>
      </c>
      <c r="D167" s="86">
        <v>0</v>
      </c>
    </row>
    <row r="168" spans="1:4" x14ac:dyDescent="0.25">
      <c r="A168" s="85">
        <v>4325</v>
      </c>
      <c r="B168" s="96" t="s">
        <v>141</v>
      </c>
      <c r="C168" s="86">
        <v>0</v>
      </c>
      <c r="D168" s="86">
        <v>0</v>
      </c>
    </row>
    <row r="169" spans="1:4" x14ac:dyDescent="0.25">
      <c r="A169" s="91">
        <v>4330</v>
      </c>
      <c r="B169" s="92" t="s">
        <v>142</v>
      </c>
      <c r="C169" s="93">
        <v>0</v>
      </c>
      <c r="D169" s="93">
        <v>0</v>
      </c>
    </row>
    <row r="170" spans="1:4" x14ac:dyDescent="0.25">
      <c r="A170" s="85">
        <v>4331</v>
      </c>
      <c r="B170" s="96" t="s">
        <v>142</v>
      </c>
      <c r="C170" s="86">
        <v>0</v>
      </c>
      <c r="D170" s="86">
        <v>0</v>
      </c>
    </row>
    <row r="171" spans="1:4" x14ac:dyDescent="0.25">
      <c r="A171" s="91">
        <v>4340</v>
      </c>
      <c r="B171" s="92" t="s">
        <v>143</v>
      </c>
      <c r="C171" s="93">
        <v>0</v>
      </c>
      <c r="D171" s="93">
        <v>0</v>
      </c>
    </row>
    <row r="172" spans="1:4" x14ac:dyDescent="0.25">
      <c r="A172" s="85">
        <v>4341</v>
      </c>
      <c r="B172" s="96" t="s">
        <v>143</v>
      </c>
      <c r="C172" s="86">
        <v>0</v>
      </c>
      <c r="D172" s="86">
        <v>0</v>
      </c>
    </row>
    <row r="173" spans="1:4" x14ac:dyDescent="0.25">
      <c r="A173" s="91">
        <v>4390</v>
      </c>
      <c r="B173" s="92" t="s">
        <v>144</v>
      </c>
      <c r="C173" s="93">
        <v>0</v>
      </c>
      <c r="D173" s="93">
        <v>0</v>
      </c>
    </row>
    <row r="174" spans="1:4" x14ac:dyDescent="0.25">
      <c r="A174" s="85">
        <v>4392</v>
      </c>
      <c r="B174" s="96" t="s">
        <v>145</v>
      </c>
      <c r="C174" s="86">
        <v>0</v>
      </c>
      <c r="D174" s="86">
        <v>0</v>
      </c>
    </row>
    <row r="175" spans="1:4" x14ac:dyDescent="0.25">
      <c r="A175" s="85">
        <v>4393</v>
      </c>
      <c r="B175" s="96" t="s">
        <v>146</v>
      </c>
      <c r="C175" s="86">
        <v>0</v>
      </c>
      <c r="D175" s="86">
        <v>0</v>
      </c>
    </row>
    <row r="176" spans="1:4" x14ac:dyDescent="0.25">
      <c r="A176" s="85">
        <v>4394</v>
      </c>
      <c r="B176" s="96" t="s">
        <v>147</v>
      </c>
      <c r="C176" s="86">
        <v>0</v>
      </c>
      <c r="D176" s="86">
        <v>0</v>
      </c>
    </row>
    <row r="177" spans="1:4" x14ac:dyDescent="0.25">
      <c r="A177" s="85">
        <v>4395</v>
      </c>
      <c r="B177" s="96" t="s">
        <v>148</v>
      </c>
      <c r="C177" s="86">
        <v>0</v>
      </c>
      <c r="D177" s="86">
        <v>0</v>
      </c>
    </row>
    <row r="178" spans="1:4" x14ac:dyDescent="0.25">
      <c r="A178" s="85">
        <v>4396</v>
      </c>
      <c r="B178" s="96" t="s">
        <v>149</v>
      </c>
      <c r="C178" s="86">
        <v>0</v>
      </c>
      <c r="D178" s="86">
        <v>0</v>
      </c>
    </row>
    <row r="179" spans="1:4" x14ac:dyDescent="0.25">
      <c r="A179" s="85">
        <v>4397</v>
      </c>
      <c r="B179" s="96" t="s">
        <v>150</v>
      </c>
      <c r="C179" s="86">
        <v>0</v>
      </c>
      <c r="D179" s="86">
        <v>0</v>
      </c>
    </row>
    <row r="180" spans="1:4" x14ac:dyDescent="0.25">
      <c r="A180" s="85">
        <v>4399</v>
      </c>
      <c r="B180" s="96" t="s">
        <v>144</v>
      </c>
      <c r="C180" s="86">
        <v>0</v>
      </c>
      <c r="D180" s="86">
        <v>0</v>
      </c>
    </row>
    <row r="181" spans="1:4" x14ac:dyDescent="0.25">
      <c r="A181" s="91">
        <v>1120</v>
      </c>
      <c r="B181" s="95" t="s">
        <v>468</v>
      </c>
      <c r="C181" s="93">
        <v>0</v>
      </c>
      <c r="D181" s="93">
        <v>0</v>
      </c>
    </row>
    <row r="182" spans="1:4" x14ac:dyDescent="0.25">
      <c r="A182" s="85">
        <v>1124</v>
      </c>
      <c r="B182" s="88" t="s">
        <v>469</v>
      </c>
      <c r="C182" s="86">
        <v>0</v>
      </c>
      <c r="D182" s="86">
        <v>0</v>
      </c>
    </row>
    <row r="183" spans="1:4" x14ac:dyDescent="0.25">
      <c r="A183" s="85">
        <v>1124</v>
      </c>
      <c r="B183" s="88" t="s">
        <v>470</v>
      </c>
      <c r="C183" s="86">
        <v>0</v>
      </c>
      <c r="D183" s="86">
        <v>0</v>
      </c>
    </row>
    <row r="184" spans="1:4" x14ac:dyDescent="0.25">
      <c r="A184" s="85">
        <v>1124</v>
      </c>
      <c r="B184" s="88" t="s">
        <v>471</v>
      </c>
      <c r="C184" s="86">
        <v>0</v>
      </c>
      <c r="D184" s="86">
        <v>0</v>
      </c>
    </row>
    <row r="185" spans="1:4" x14ac:dyDescent="0.25">
      <c r="A185" s="85">
        <v>1124</v>
      </c>
      <c r="B185" s="88" t="s">
        <v>472</v>
      </c>
      <c r="C185" s="86">
        <v>0</v>
      </c>
      <c r="D185" s="86">
        <v>0</v>
      </c>
    </row>
    <row r="186" spans="1:4" x14ac:dyDescent="0.25">
      <c r="A186" s="85">
        <v>1124</v>
      </c>
      <c r="B186" s="88" t="s">
        <v>473</v>
      </c>
      <c r="C186" s="86">
        <v>0</v>
      </c>
      <c r="D186" s="86">
        <v>0</v>
      </c>
    </row>
    <row r="187" spans="1:4" x14ac:dyDescent="0.25">
      <c r="A187" s="85">
        <v>1124</v>
      </c>
      <c r="B187" s="88" t="s">
        <v>474</v>
      </c>
      <c r="C187" s="86">
        <v>0</v>
      </c>
      <c r="D187" s="86">
        <v>0</v>
      </c>
    </row>
    <row r="188" spans="1:4" x14ac:dyDescent="0.25">
      <c r="A188" s="85">
        <v>1122</v>
      </c>
      <c r="B188" s="88" t="s">
        <v>475</v>
      </c>
      <c r="C188" s="86">
        <v>0</v>
      </c>
      <c r="D188" s="86">
        <v>0</v>
      </c>
    </row>
    <row r="189" spans="1:4" x14ac:dyDescent="0.25">
      <c r="A189" s="85">
        <v>1122</v>
      </c>
      <c r="B189" s="88" t="s">
        <v>476</v>
      </c>
      <c r="C189" s="86">
        <v>0</v>
      </c>
      <c r="D189" s="86">
        <v>0</v>
      </c>
    </row>
    <row r="190" spans="1:4" x14ac:dyDescent="0.25">
      <c r="A190" s="85">
        <v>1122</v>
      </c>
      <c r="B190" s="88" t="s">
        <v>477</v>
      </c>
      <c r="C190" s="86">
        <v>0</v>
      </c>
      <c r="D190" s="86">
        <v>0</v>
      </c>
    </row>
    <row r="191" spans="1:4" x14ac:dyDescent="0.25">
      <c r="A191" s="91">
        <v>5120</v>
      </c>
      <c r="B191" s="95" t="s">
        <v>301</v>
      </c>
      <c r="C191" s="93">
        <v>0</v>
      </c>
      <c r="D191" s="93">
        <v>0</v>
      </c>
    </row>
    <row r="192" spans="1:4" x14ac:dyDescent="0.25">
      <c r="A192" s="85">
        <v>5120</v>
      </c>
      <c r="B192" s="88" t="s">
        <v>301</v>
      </c>
      <c r="C192" s="86">
        <v>0</v>
      </c>
      <c r="D192" s="86">
        <v>0</v>
      </c>
    </row>
    <row r="193" spans="1:5" x14ac:dyDescent="0.25">
      <c r="A193" s="91">
        <v>4150</v>
      </c>
      <c r="B193" s="95" t="s">
        <v>100</v>
      </c>
      <c r="C193" s="93">
        <v>0</v>
      </c>
      <c r="D193" s="93">
        <v>0</v>
      </c>
    </row>
    <row r="194" spans="1:5" x14ac:dyDescent="0.25">
      <c r="A194" s="85">
        <v>4151</v>
      </c>
      <c r="B194" s="88" t="s">
        <v>478</v>
      </c>
      <c r="C194" s="86">
        <v>0</v>
      </c>
      <c r="D194" s="86">
        <v>0</v>
      </c>
    </row>
    <row r="195" spans="1:5" x14ac:dyDescent="0.25">
      <c r="A195" s="85"/>
      <c r="B195" s="97" t="s">
        <v>479</v>
      </c>
      <c r="C195" s="93">
        <f t="shared" ref="C195:D195" si="0">C96+C97-C158</f>
        <v>26985808.630000003</v>
      </c>
      <c r="D195" s="93">
        <f t="shared" si="0"/>
        <v>1171988.5899999999</v>
      </c>
    </row>
    <row r="196" spans="1:5" x14ac:dyDescent="0.25">
      <c r="A196" s="83"/>
      <c r="B196" s="83"/>
      <c r="C196" s="83"/>
      <c r="D196" s="83"/>
    </row>
    <row r="197" spans="1:5" x14ac:dyDescent="0.25">
      <c r="A197" s="94" t="s">
        <v>65</v>
      </c>
      <c r="C197" s="83"/>
      <c r="D197" s="83"/>
    </row>
    <row r="199" spans="1:5" x14ac:dyDescent="0.25">
      <c r="B199"/>
      <c r="C199"/>
      <c r="D199"/>
      <c r="E199"/>
    </row>
    <row r="200" spans="1:5" x14ac:dyDescent="0.25">
      <c r="B200"/>
      <c r="C200"/>
      <c r="D200"/>
      <c r="E200"/>
    </row>
    <row r="201" spans="1:5" x14ac:dyDescent="0.25">
      <c r="B201"/>
      <c r="C201"/>
      <c r="D201"/>
      <c r="E201"/>
    </row>
    <row r="202" spans="1:5" ht="22.5" x14ac:dyDescent="0.25">
      <c r="B202" s="126" t="s">
        <v>924</v>
      </c>
      <c r="C202" s="160" t="s">
        <v>925</v>
      </c>
      <c r="D202" s="160"/>
      <c r="E202" s="160"/>
    </row>
  </sheetData>
  <mergeCells count="9">
    <mergeCell ref="C202:E202"/>
    <mergeCell ref="A7:D7"/>
    <mergeCell ref="A55:D55"/>
    <mergeCell ref="A94:D94"/>
    <mergeCell ref="A1:C1"/>
    <mergeCell ref="A2:C2"/>
    <mergeCell ref="A3:C3"/>
    <mergeCell ref="A4:C4"/>
    <mergeCell ref="A5:E5"/>
  </mergeCells>
  <printOptions horizontalCentered="1"/>
  <pageMargins left="0.70866141732283472" right="0.70866141732283472" top="0.74803149606299213" bottom="0.74803149606299213" header="0" footer="0"/>
  <pageSetup scale="49" fitToHeight="2" orientation="portrait" r:id="rId1"/>
  <rowBreaks count="1" manualBreakCount="1">
    <brk id="137" man="1"/>
  </rowBreaks>
  <ignoredErrors>
    <ignoredError sqref="C21:D21 C71:D71 C116:D116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E28"/>
  <sheetViews>
    <sheetView workbookViewId="0">
      <selection activeCell="I24" sqref="I24"/>
    </sheetView>
  </sheetViews>
  <sheetFormatPr baseColWidth="10" defaultColWidth="14.42578125" defaultRowHeight="15" x14ac:dyDescent="0.25"/>
  <cols>
    <col min="1" max="1" width="4" customWidth="1"/>
    <col min="2" max="2" width="63.140625" customWidth="1"/>
    <col min="3" max="3" width="17.85546875" customWidth="1"/>
    <col min="4" max="26" width="11.42578125" customWidth="1"/>
  </cols>
  <sheetData>
    <row r="1" spans="1:3" x14ac:dyDescent="0.25">
      <c r="A1" s="150" t="str">
        <f>ESF!A1</f>
        <v>INSTITUTO CULTURAL DE LEON</v>
      </c>
      <c r="B1" s="162"/>
      <c r="C1" s="163"/>
    </row>
    <row r="2" spans="1:3" x14ac:dyDescent="0.25">
      <c r="A2" s="152" t="s">
        <v>480</v>
      </c>
      <c r="B2" s="164"/>
      <c r="C2" s="165"/>
    </row>
    <row r="3" spans="1:3" x14ac:dyDescent="0.25">
      <c r="A3" s="152" t="str">
        <f>ESF!A3</f>
        <v>Del 01 de Enero al 31 de Marzo de 2026</v>
      </c>
      <c r="B3" s="164"/>
      <c r="C3" s="165"/>
    </row>
    <row r="4" spans="1:3" x14ac:dyDescent="0.25">
      <c r="A4" s="166" t="s">
        <v>481</v>
      </c>
      <c r="B4" s="167"/>
      <c r="C4" s="168"/>
    </row>
    <row r="5" spans="1:3" x14ac:dyDescent="0.25">
      <c r="A5" s="169" t="s">
        <v>482</v>
      </c>
      <c r="B5" s="170"/>
      <c r="C5" s="11">
        <v>2026</v>
      </c>
    </row>
    <row r="6" spans="1:3" x14ac:dyDescent="0.25">
      <c r="A6" s="12" t="s">
        <v>483</v>
      </c>
      <c r="B6" s="12"/>
      <c r="C6" s="13">
        <v>44232534.020000003</v>
      </c>
    </row>
    <row r="7" spans="1:3" x14ac:dyDescent="0.25">
      <c r="A7" s="1"/>
      <c r="B7" s="14"/>
      <c r="C7" s="15"/>
    </row>
    <row r="8" spans="1:3" x14ac:dyDescent="0.25">
      <c r="A8" s="47" t="s">
        <v>484</v>
      </c>
      <c r="B8" s="47"/>
      <c r="C8" s="16">
        <f>SUM(C9:C14)</f>
        <v>0</v>
      </c>
    </row>
    <row r="9" spans="1:3" x14ac:dyDescent="0.25">
      <c r="A9" s="48" t="s">
        <v>485</v>
      </c>
      <c r="B9" s="17" t="s">
        <v>133</v>
      </c>
      <c r="C9" s="18">
        <v>0</v>
      </c>
    </row>
    <row r="10" spans="1:3" x14ac:dyDescent="0.25">
      <c r="A10" s="49" t="s">
        <v>486</v>
      </c>
      <c r="B10" s="19" t="s">
        <v>487</v>
      </c>
      <c r="C10" s="18">
        <v>0</v>
      </c>
    </row>
    <row r="11" spans="1:3" x14ac:dyDescent="0.25">
      <c r="A11" s="49" t="s">
        <v>488</v>
      </c>
      <c r="B11" s="19" t="s">
        <v>142</v>
      </c>
      <c r="C11" s="18">
        <v>0</v>
      </c>
    </row>
    <row r="12" spans="1:3" x14ac:dyDescent="0.25">
      <c r="A12" s="49" t="s">
        <v>489</v>
      </c>
      <c r="B12" s="19" t="s">
        <v>143</v>
      </c>
      <c r="C12" s="18">
        <v>0</v>
      </c>
    </row>
    <row r="13" spans="1:3" x14ac:dyDescent="0.25">
      <c r="A13" s="49" t="s">
        <v>490</v>
      </c>
      <c r="B13" s="19" t="s">
        <v>144</v>
      </c>
      <c r="C13" s="18">
        <v>0</v>
      </c>
    </row>
    <row r="14" spans="1:3" x14ac:dyDescent="0.25">
      <c r="A14" s="50" t="s">
        <v>491</v>
      </c>
      <c r="B14" s="20" t="s">
        <v>492</v>
      </c>
      <c r="C14" s="18">
        <v>0</v>
      </c>
    </row>
    <row r="15" spans="1:3" x14ac:dyDescent="0.25">
      <c r="A15" s="1"/>
      <c r="B15" s="21"/>
      <c r="C15" s="22"/>
    </row>
    <row r="16" spans="1:3" x14ac:dyDescent="0.25">
      <c r="A16" s="47" t="s">
        <v>493</v>
      </c>
      <c r="B16" s="14"/>
      <c r="C16" s="16">
        <f>SUM(C17:C19)</f>
        <v>0</v>
      </c>
    </row>
    <row r="17" spans="1:5" x14ac:dyDescent="0.25">
      <c r="A17" s="51">
        <v>3.1</v>
      </c>
      <c r="B17" s="19" t="s">
        <v>494</v>
      </c>
      <c r="C17" s="18">
        <v>0</v>
      </c>
    </row>
    <row r="18" spans="1:5" x14ac:dyDescent="0.25">
      <c r="A18" s="52">
        <v>3.2</v>
      </c>
      <c r="B18" s="19" t="s">
        <v>495</v>
      </c>
      <c r="C18" s="18">
        <v>0</v>
      </c>
    </row>
    <row r="19" spans="1:5" x14ac:dyDescent="0.25">
      <c r="A19" s="52">
        <v>3.3</v>
      </c>
      <c r="B19" s="20" t="s">
        <v>496</v>
      </c>
      <c r="C19" s="23">
        <v>0</v>
      </c>
    </row>
    <row r="20" spans="1:5" x14ac:dyDescent="0.25">
      <c r="A20" s="1"/>
      <c r="B20" s="20"/>
      <c r="C20" s="24"/>
    </row>
    <row r="21" spans="1:5" x14ac:dyDescent="0.25">
      <c r="A21" s="25" t="s">
        <v>497</v>
      </c>
      <c r="B21" s="25"/>
      <c r="C21" s="13">
        <f>C6+C8-C16</f>
        <v>44232534.020000003</v>
      </c>
    </row>
    <row r="22" spans="1:5" x14ac:dyDescent="0.25">
      <c r="A22" s="1"/>
      <c r="B22" s="1"/>
      <c r="C22" s="1"/>
    </row>
    <row r="23" spans="1:5" ht="24" customHeight="1" x14ac:dyDescent="0.25">
      <c r="A23" s="161" t="s">
        <v>65</v>
      </c>
      <c r="B23" s="161"/>
      <c r="C23" s="161"/>
    </row>
    <row r="28" spans="1:5" ht="23.25" x14ac:dyDescent="0.25">
      <c r="B28" s="123" t="s">
        <v>924</v>
      </c>
      <c r="C28" s="144" t="s">
        <v>925</v>
      </c>
      <c r="D28" s="144"/>
      <c r="E28" s="144"/>
    </row>
  </sheetData>
  <mergeCells count="7">
    <mergeCell ref="C28:E28"/>
    <mergeCell ref="A23:C23"/>
    <mergeCell ref="A1:C1"/>
    <mergeCell ref="A2:C2"/>
    <mergeCell ref="A3:C3"/>
    <mergeCell ref="A4:C4"/>
    <mergeCell ref="A5:B5"/>
  </mergeCells>
  <pageMargins left="0.70866141732283472" right="0.70866141732283472" top="0.74803149606299213" bottom="0.74803149606299213" header="0" footer="0"/>
  <pageSetup scale="83" orientation="portrait" r:id="rId1"/>
  <ignoredErrors>
    <ignoredError sqref="A9:A14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E47"/>
  <sheetViews>
    <sheetView topLeftCell="A5" workbookViewId="0">
      <selection activeCell="E12" sqref="E12"/>
    </sheetView>
  </sheetViews>
  <sheetFormatPr baseColWidth="10" defaultColWidth="14.42578125" defaultRowHeight="15" x14ac:dyDescent="0.25"/>
  <cols>
    <col min="1" max="1" width="4.7109375" customWidth="1"/>
    <col min="2" max="2" width="62.140625" customWidth="1"/>
    <col min="3" max="3" width="17.85546875" customWidth="1"/>
    <col min="4" max="26" width="11.42578125" customWidth="1"/>
  </cols>
  <sheetData>
    <row r="1" spans="1:3" x14ac:dyDescent="0.25">
      <c r="A1" s="172" t="str">
        <f>ESF!A1</f>
        <v>INSTITUTO CULTURAL DE LEON</v>
      </c>
      <c r="B1" s="162"/>
      <c r="C1" s="163"/>
    </row>
    <row r="2" spans="1:3" x14ac:dyDescent="0.25">
      <c r="A2" s="173" t="s">
        <v>498</v>
      </c>
      <c r="B2" s="164"/>
      <c r="C2" s="165"/>
    </row>
    <row r="3" spans="1:3" x14ac:dyDescent="0.25">
      <c r="A3" s="173" t="str">
        <f>ESF!A3</f>
        <v>Del 01 de Enero al 31 de Marzo de 2026</v>
      </c>
      <c r="B3" s="164"/>
      <c r="C3" s="165"/>
    </row>
    <row r="4" spans="1:3" x14ac:dyDescent="0.25">
      <c r="A4" s="166" t="s">
        <v>481</v>
      </c>
      <c r="B4" s="167"/>
      <c r="C4" s="168"/>
    </row>
    <row r="5" spans="1:3" x14ac:dyDescent="0.25">
      <c r="A5" s="169" t="s">
        <v>482</v>
      </c>
      <c r="B5" s="170"/>
      <c r="C5" s="11">
        <v>2026</v>
      </c>
    </row>
    <row r="6" spans="1:3" x14ac:dyDescent="0.25">
      <c r="A6" s="53" t="s">
        <v>499</v>
      </c>
      <c r="B6" s="12"/>
      <c r="C6" s="139">
        <v>17249933.949999999</v>
      </c>
    </row>
    <row r="7" spans="1:3" x14ac:dyDescent="0.25">
      <c r="A7" s="26"/>
      <c r="B7" s="14"/>
      <c r="C7" s="27"/>
    </row>
    <row r="8" spans="1:3" x14ac:dyDescent="0.25">
      <c r="A8" s="47" t="s">
        <v>500</v>
      </c>
      <c r="B8" s="28"/>
      <c r="C8" s="16">
        <f>+C10+C12</f>
        <v>3208.56</v>
      </c>
    </row>
    <row r="9" spans="1:3" x14ac:dyDescent="0.25">
      <c r="A9" s="98">
        <v>2.1</v>
      </c>
      <c r="B9" s="29" t="s">
        <v>163</v>
      </c>
      <c r="C9" s="30">
        <v>0</v>
      </c>
    </row>
    <row r="10" spans="1:3" x14ac:dyDescent="0.25">
      <c r="A10" s="98">
        <v>2.2000000000000002</v>
      </c>
      <c r="B10" s="29" t="s">
        <v>160</v>
      </c>
      <c r="C10" s="30">
        <v>0</v>
      </c>
    </row>
    <row r="11" spans="1:3" x14ac:dyDescent="0.25">
      <c r="A11" s="54">
        <v>2.2999999999999998</v>
      </c>
      <c r="B11" s="31" t="s">
        <v>325</v>
      </c>
      <c r="C11" s="30">
        <v>0</v>
      </c>
    </row>
    <row r="12" spans="1:3" x14ac:dyDescent="0.25">
      <c r="A12" s="54">
        <v>2.4</v>
      </c>
      <c r="B12" s="31" t="s">
        <v>326</v>
      </c>
      <c r="C12" s="30">
        <v>3208.56</v>
      </c>
    </row>
    <row r="13" spans="1:3" x14ac:dyDescent="0.25">
      <c r="A13" s="54">
        <v>2.5</v>
      </c>
      <c r="B13" s="31" t="s">
        <v>327</v>
      </c>
      <c r="C13" s="30">
        <v>0</v>
      </c>
    </row>
    <row r="14" spans="1:3" x14ac:dyDescent="0.25">
      <c r="A14" s="54">
        <v>2.6</v>
      </c>
      <c r="B14" s="31" t="s">
        <v>328</v>
      </c>
      <c r="C14" s="30">
        <v>0</v>
      </c>
    </row>
    <row r="15" spans="1:3" x14ac:dyDescent="0.25">
      <c r="A15" s="54">
        <v>2.7</v>
      </c>
      <c r="B15" s="31" t="s">
        <v>329</v>
      </c>
      <c r="C15" s="30">
        <v>0</v>
      </c>
    </row>
    <row r="16" spans="1:3" x14ac:dyDescent="0.25">
      <c r="A16" s="54">
        <v>2.8</v>
      </c>
      <c r="B16" s="31" t="s">
        <v>330</v>
      </c>
      <c r="C16" s="30">
        <v>0</v>
      </c>
    </row>
    <row r="17" spans="1:3" x14ac:dyDescent="0.25">
      <c r="A17" s="54">
        <v>2.9</v>
      </c>
      <c r="B17" s="31" t="s">
        <v>332</v>
      </c>
      <c r="C17" s="30">
        <v>0</v>
      </c>
    </row>
    <row r="18" spans="1:3" x14ac:dyDescent="0.25">
      <c r="A18" s="54" t="s">
        <v>501</v>
      </c>
      <c r="B18" s="31" t="s">
        <v>502</v>
      </c>
      <c r="C18" s="30">
        <v>0</v>
      </c>
    </row>
    <row r="19" spans="1:3" x14ac:dyDescent="0.25">
      <c r="A19" s="54" t="s">
        <v>503</v>
      </c>
      <c r="B19" s="31" t="s">
        <v>338</v>
      </c>
      <c r="C19" s="30">
        <v>0</v>
      </c>
    </row>
    <row r="20" spans="1:3" x14ac:dyDescent="0.25">
      <c r="A20" s="54" t="s">
        <v>504</v>
      </c>
      <c r="B20" s="31" t="s">
        <v>505</v>
      </c>
      <c r="C20" s="30">
        <v>0</v>
      </c>
    </row>
    <row r="21" spans="1:3" x14ac:dyDescent="0.25">
      <c r="A21" s="54" t="s">
        <v>506</v>
      </c>
      <c r="B21" s="31" t="s">
        <v>507</v>
      </c>
      <c r="C21" s="30">
        <v>0</v>
      </c>
    </row>
    <row r="22" spans="1:3" x14ac:dyDescent="0.25">
      <c r="A22" s="54" t="s">
        <v>508</v>
      </c>
      <c r="B22" s="31" t="s">
        <v>509</v>
      </c>
      <c r="C22" s="30">
        <v>0</v>
      </c>
    </row>
    <row r="23" spans="1:3" x14ac:dyDescent="0.25">
      <c r="A23" s="54" t="s">
        <v>510</v>
      </c>
      <c r="B23" s="31" t="s">
        <v>511</v>
      </c>
      <c r="C23" s="30">
        <v>0</v>
      </c>
    </row>
    <row r="24" spans="1:3" x14ac:dyDescent="0.25">
      <c r="A24" s="54" t="s">
        <v>512</v>
      </c>
      <c r="B24" s="31" t="s">
        <v>513</v>
      </c>
      <c r="C24" s="30">
        <v>0</v>
      </c>
    </row>
    <row r="25" spans="1:3" x14ac:dyDescent="0.25">
      <c r="A25" s="54" t="s">
        <v>514</v>
      </c>
      <c r="B25" s="31" t="s">
        <v>515</v>
      </c>
      <c r="C25" s="30">
        <v>0</v>
      </c>
    </row>
    <row r="26" spans="1:3" x14ac:dyDescent="0.25">
      <c r="A26" s="54" t="s">
        <v>516</v>
      </c>
      <c r="B26" s="31" t="s">
        <v>517</v>
      </c>
      <c r="C26" s="30">
        <v>0</v>
      </c>
    </row>
    <row r="27" spans="1:3" x14ac:dyDescent="0.25">
      <c r="A27" s="54" t="s">
        <v>518</v>
      </c>
      <c r="B27" s="31" t="s">
        <v>519</v>
      </c>
      <c r="C27" s="30">
        <v>0</v>
      </c>
    </row>
    <row r="28" spans="1:3" x14ac:dyDescent="0.25">
      <c r="A28" s="54" t="s">
        <v>520</v>
      </c>
      <c r="B28" s="31" t="s">
        <v>521</v>
      </c>
      <c r="C28" s="30">
        <v>0</v>
      </c>
    </row>
    <row r="29" spans="1:3" x14ac:dyDescent="0.25">
      <c r="A29" s="54" t="s">
        <v>522</v>
      </c>
      <c r="B29" s="29" t="s">
        <v>523</v>
      </c>
      <c r="C29" s="30">
        <v>0</v>
      </c>
    </row>
    <row r="30" spans="1:3" x14ac:dyDescent="0.25">
      <c r="A30" s="26"/>
      <c r="B30" s="32"/>
      <c r="C30" s="33"/>
    </row>
    <row r="31" spans="1:3" x14ac:dyDescent="0.25">
      <c r="A31" s="55" t="s">
        <v>524</v>
      </c>
      <c r="B31" s="34"/>
      <c r="C31" s="35">
        <f>SUM(C32:C38)</f>
        <v>379500.67</v>
      </c>
    </row>
    <row r="32" spans="1:3" x14ac:dyDescent="0.25">
      <c r="A32" s="54" t="s">
        <v>525</v>
      </c>
      <c r="B32" s="31" t="s">
        <v>233</v>
      </c>
      <c r="C32" s="30">
        <v>379500.67</v>
      </c>
    </row>
    <row r="33" spans="1:5" x14ac:dyDescent="0.25">
      <c r="A33" s="54" t="s">
        <v>526</v>
      </c>
      <c r="B33" s="31" t="s">
        <v>242</v>
      </c>
      <c r="C33" s="30">
        <v>0</v>
      </c>
    </row>
    <row r="34" spans="1:5" x14ac:dyDescent="0.25">
      <c r="A34" s="54" t="s">
        <v>527</v>
      </c>
      <c r="B34" s="31" t="s">
        <v>245</v>
      </c>
      <c r="C34" s="30">
        <v>0</v>
      </c>
    </row>
    <row r="35" spans="1:5" x14ac:dyDescent="0.25">
      <c r="A35" s="54" t="s">
        <v>528</v>
      </c>
      <c r="B35" s="31" t="s">
        <v>251</v>
      </c>
      <c r="C35" s="30">
        <v>0</v>
      </c>
    </row>
    <row r="36" spans="1:5" x14ac:dyDescent="0.25">
      <c r="A36" s="54" t="s">
        <v>529</v>
      </c>
      <c r="B36" s="31" t="s">
        <v>261</v>
      </c>
      <c r="C36" s="30">
        <v>0</v>
      </c>
    </row>
    <row r="37" spans="1:5" x14ac:dyDescent="0.25">
      <c r="A37" s="54" t="s">
        <v>530</v>
      </c>
      <c r="B37" s="31" t="s">
        <v>531</v>
      </c>
      <c r="C37" s="30">
        <v>0</v>
      </c>
    </row>
    <row r="38" spans="1:5" x14ac:dyDescent="0.25">
      <c r="A38" s="54" t="s">
        <v>532</v>
      </c>
      <c r="B38" s="29" t="s">
        <v>533</v>
      </c>
      <c r="C38" s="36">
        <v>0</v>
      </c>
    </row>
    <row r="39" spans="1:5" x14ac:dyDescent="0.25">
      <c r="A39" s="26"/>
      <c r="B39" s="37"/>
      <c r="C39" s="38"/>
    </row>
    <row r="40" spans="1:5" x14ac:dyDescent="0.25">
      <c r="A40" s="12" t="s">
        <v>534</v>
      </c>
      <c r="B40" s="12"/>
      <c r="C40" s="13">
        <f>C6-C8+C31</f>
        <v>17626226.060000002</v>
      </c>
    </row>
    <row r="41" spans="1:5" x14ac:dyDescent="0.25">
      <c r="A41" s="1"/>
      <c r="B41" s="1"/>
      <c r="C41" s="1"/>
    </row>
    <row r="42" spans="1:5" ht="26.45" customHeight="1" x14ac:dyDescent="0.25">
      <c r="A42" s="171" t="s">
        <v>65</v>
      </c>
      <c r="B42" s="171"/>
      <c r="C42" s="171"/>
    </row>
    <row r="47" spans="1:5" ht="22.5" x14ac:dyDescent="0.25">
      <c r="B47" s="126" t="s">
        <v>924</v>
      </c>
      <c r="C47" s="160" t="s">
        <v>925</v>
      </c>
      <c r="D47" s="160"/>
      <c r="E47" s="160"/>
    </row>
  </sheetData>
  <mergeCells count="7">
    <mergeCell ref="C47:E47"/>
    <mergeCell ref="A42:C42"/>
    <mergeCell ref="A1:C1"/>
    <mergeCell ref="A2:C2"/>
    <mergeCell ref="A3:C3"/>
    <mergeCell ref="A4:C4"/>
    <mergeCell ref="A5:B5"/>
  </mergeCells>
  <pageMargins left="0.70866141732283472" right="0.70866141732283472" top="0.74803149606299213" bottom="0.74803149606299213" header="0" footer="0"/>
  <pageSetup scale="83" orientation="portrait" r:id="rId1"/>
  <ignoredErrors>
    <ignoredError sqref="A18:A38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64"/>
  <sheetViews>
    <sheetView topLeftCell="A16" workbookViewId="0">
      <selection activeCell="E51" sqref="E51"/>
    </sheetView>
  </sheetViews>
  <sheetFormatPr baseColWidth="10" defaultColWidth="14.42578125" defaultRowHeight="11.25" x14ac:dyDescent="0.2"/>
  <cols>
    <col min="1" max="1" width="12.85546875" style="1" customWidth="1"/>
    <col min="2" max="2" width="63.28515625" style="1" customWidth="1"/>
    <col min="3" max="7" width="15.85546875" style="1" customWidth="1"/>
    <col min="8" max="8" width="11.85546875" style="1" customWidth="1"/>
    <col min="9" max="9" width="13.42578125" style="1" customWidth="1"/>
    <col min="10" max="10" width="13.140625" style="1" customWidth="1"/>
    <col min="11" max="26" width="9.140625" style="1" customWidth="1"/>
    <col min="27" max="16384" width="14.42578125" style="1"/>
  </cols>
  <sheetData>
    <row r="1" spans="1:10" x14ac:dyDescent="0.2">
      <c r="A1" s="157" t="str">
        <f>'Notas a los Edos Financieros'!A1</f>
        <v>INSTITUTO CULTURAL DE LEON</v>
      </c>
      <c r="B1" s="177"/>
      <c r="C1" s="177"/>
      <c r="D1" s="177"/>
      <c r="E1" s="177"/>
      <c r="F1" s="177"/>
      <c r="G1" s="43" t="s">
        <v>0</v>
      </c>
      <c r="H1" s="62">
        <f>'Notas a los Edos Financieros'!D1</f>
        <v>2026</v>
      </c>
      <c r="I1" s="2"/>
      <c r="J1" s="2"/>
    </row>
    <row r="2" spans="1:10" x14ac:dyDescent="0.2">
      <c r="A2" s="157" t="s">
        <v>535</v>
      </c>
      <c r="B2" s="177"/>
      <c r="C2" s="177"/>
      <c r="D2" s="177"/>
      <c r="E2" s="177"/>
      <c r="F2" s="177"/>
      <c r="G2" s="43" t="s">
        <v>2</v>
      </c>
      <c r="H2" s="62" t="str">
        <f>'Notas a los Edos Financieros'!D2</f>
        <v>Trimestral</v>
      </c>
      <c r="I2" s="2"/>
      <c r="J2" s="2"/>
    </row>
    <row r="3" spans="1:10" x14ac:dyDescent="0.2">
      <c r="A3" s="157" t="str">
        <f>'Notas a los Edos Financieros'!A3</f>
        <v>Del 01 de Enero al 31 de Marzo de 2026</v>
      </c>
      <c r="B3" s="177"/>
      <c r="C3" s="177"/>
      <c r="D3" s="177"/>
      <c r="E3" s="177"/>
      <c r="F3" s="177"/>
      <c r="G3" s="43" t="s">
        <v>3</v>
      </c>
      <c r="H3" s="62">
        <f>'Notas a los Edos Financieros'!D3</f>
        <v>1</v>
      </c>
      <c r="I3" s="2"/>
      <c r="J3" s="2"/>
    </row>
    <row r="4" spans="1:10" x14ac:dyDescent="0.2">
      <c r="A4" s="157" t="s">
        <v>4</v>
      </c>
      <c r="B4" s="177"/>
      <c r="C4" s="177"/>
      <c r="D4" s="177"/>
      <c r="E4" s="177"/>
      <c r="F4" s="177"/>
      <c r="G4" s="43"/>
      <c r="H4" s="44"/>
      <c r="I4" s="2"/>
      <c r="J4" s="2"/>
    </row>
    <row r="5" spans="1:10" x14ac:dyDescent="0.2">
      <c r="A5" s="156" t="s">
        <v>67</v>
      </c>
      <c r="B5" s="156"/>
      <c r="C5" s="156"/>
      <c r="D5" s="156"/>
      <c r="E5" s="156"/>
      <c r="F5" s="156"/>
      <c r="G5" s="156"/>
      <c r="H5" s="156"/>
      <c r="I5" s="2"/>
      <c r="J5" s="2"/>
    </row>
    <row r="6" spans="1:10" x14ac:dyDescent="0.2">
      <c r="A6" s="2"/>
      <c r="B6" s="2"/>
      <c r="C6" s="2"/>
      <c r="D6" s="2"/>
      <c r="E6" s="2"/>
      <c r="F6" s="2"/>
      <c r="G6" s="2"/>
      <c r="H6" s="2"/>
      <c r="I6" s="2"/>
      <c r="J6" s="2"/>
    </row>
    <row r="7" spans="1:10" x14ac:dyDescent="0.2">
      <c r="A7" s="2"/>
      <c r="B7" s="2"/>
      <c r="C7" s="2"/>
      <c r="D7" s="2"/>
      <c r="E7" s="2"/>
      <c r="F7" s="2"/>
      <c r="G7" s="2"/>
      <c r="H7" s="2"/>
      <c r="I7" s="2"/>
      <c r="J7" s="2"/>
    </row>
    <row r="8" spans="1:10" ht="22.5" x14ac:dyDescent="0.2">
      <c r="A8" s="56" t="s">
        <v>69</v>
      </c>
      <c r="B8" s="56" t="s">
        <v>482</v>
      </c>
      <c r="C8" s="57" t="s">
        <v>536</v>
      </c>
      <c r="D8" s="57" t="s">
        <v>537</v>
      </c>
      <c r="E8" s="57" t="s">
        <v>538</v>
      </c>
      <c r="F8" s="57" t="s">
        <v>539</v>
      </c>
      <c r="G8" s="57" t="s">
        <v>540</v>
      </c>
      <c r="H8" s="57" t="s">
        <v>541</v>
      </c>
      <c r="I8" s="57" t="s">
        <v>542</v>
      </c>
      <c r="J8" s="57" t="s">
        <v>543</v>
      </c>
    </row>
    <row r="9" spans="1:10" x14ac:dyDescent="0.2">
      <c r="A9" s="7">
        <v>7000</v>
      </c>
      <c r="B9" s="8" t="s">
        <v>544</v>
      </c>
      <c r="C9" s="9"/>
      <c r="D9" s="9"/>
      <c r="E9" s="9"/>
      <c r="F9" s="9"/>
      <c r="G9" s="9"/>
      <c r="H9" s="9"/>
      <c r="I9" s="9"/>
      <c r="J9" s="9"/>
    </row>
    <row r="10" spans="1:10" x14ac:dyDescent="0.2">
      <c r="A10" s="3">
        <v>7110</v>
      </c>
      <c r="B10" s="10" t="s">
        <v>540</v>
      </c>
      <c r="C10" s="4">
        <v>0</v>
      </c>
      <c r="D10" s="4">
        <v>0</v>
      </c>
      <c r="E10" s="4">
        <v>0</v>
      </c>
      <c r="F10" s="4">
        <v>0</v>
      </c>
      <c r="G10" s="2"/>
      <c r="H10" s="2"/>
      <c r="I10" s="2"/>
      <c r="J10" s="2"/>
    </row>
    <row r="11" spans="1:10" x14ac:dyDescent="0.2">
      <c r="A11" s="3">
        <v>7120</v>
      </c>
      <c r="B11" s="10" t="s">
        <v>545</v>
      </c>
      <c r="C11" s="4">
        <v>0</v>
      </c>
      <c r="D11" s="4">
        <v>0</v>
      </c>
      <c r="E11" s="4">
        <v>0</v>
      </c>
      <c r="F11" s="4">
        <v>0</v>
      </c>
      <c r="G11" s="2"/>
      <c r="H11" s="2"/>
      <c r="I11" s="2"/>
      <c r="J11" s="2"/>
    </row>
    <row r="12" spans="1:10" x14ac:dyDescent="0.2">
      <c r="A12" s="3">
        <v>7130</v>
      </c>
      <c r="B12" s="10" t="s">
        <v>546</v>
      </c>
      <c r="C12" s="4">
        <v>0</v>
      </c>
      <c r="D12" s="4">
        <v>0</v>
      </c>
      <c r="E12" s="4">
        <v>0</v>
      </c>
      <c r="F12" s="4">
        <v>0</v>
      </c>
      <c r="G12" s="2"/>
      <c r="H12" s="2"/>
      <c r="I12" s="2"/>
      <c r="J12" s="2"/>
    </row>
    <row r="13" spans="1:10" x14ac:dyDescent="0.2">
      <c r="A13" s="3">
        <v>7140</v>
      </c>
      <c r="B13" s="10" t="s">
        <v>547</v>
      </c>
      <c r="C13" s="4">
        <v>0</v>
      </c>
      <c r="D13" s="4">
        <v>0</v>
      </c>
      <c r="E13" s="4">
        <v>0</v>
      </c>
      <c r="F13" s="4">
        <v>0</v>
      </c>
      <c r="G13" s="2"/>
      <c r="H13" s="2"/>
      <c r="I13" s="2"/>
      <c r="J13" s="2"/>
    </row>
    <row r="14" spans="1:10" x14ac:dyDescent="0.2">
      <c r="A14" s="3">
        <v>7150</v>
      </c>
      <c r="B14" s="10" t="s">
        <v>548</v>
      </c>
      <c r="C14" s="4">
        <v>0</v>
      </c>
      <c r="D14" s="4">
        <v>0</v>
      </c>
      <c r="E14" s="4">
        <v>0</v>
      </c>
      <c r="F14" s="4">
        <v>0</v>
      </c>
      <c r="G14" s="2"/>
      <c r="H14" s="2"/>
      <c r="I14" s="2"/>
      <c r="J14" s="2"/>
    </row>
    <row r="15" spans="1:10" x14ac:dyDescent="0.2">
      <c r="A15" s="3">
        <v>7160</v>
      </c>
      <c r="B15" s="10" t="s">
        <v>549</v>
      </c>
      <c r="C15" s="4">
        <v>0</v>
      </c>
      <c r="D15" s="4">
        <v>0</v>
      </c>
      <c r="E15" s="4">
        <v>0</v>
      </c>
      <c r="F15" s="4">
        <v>0</v>
      </c>
      <c r="G15" s="2"/>
      <c r="H15" s="2"/>
      <c r="I15" s="2"/>
      <c r="J15" s="2"/>
    </row>
    <row r="16" spans="1:10" x14ac:dyDescent="0.2">
      <c r="A16" s="3">
        <v>7210</v>
      </c>
      <c r="B16" s="10" t="s">
        <v>550</v>
      </c>
      <c r="C16" s="4">
        <v>0</v>
      </c>
      <c r="D16" s="4">
        <v>0</v>
      </c>
      <c r="E16" s="4">
        <v>0</v>
      </c>
      <c r="F16" s="4">
        <v>0</v>
      </c>
      <c r="G16" s="2"/>
      <c r="H16" s="2"/>
      <c r="I16" s="2"/>
      <c r="J16" s="2"/>
    </row>
    <row r="17" spans="1:10" x14ac:dyDescent="0.2">
      <c r="A17" s="3">
        <v>7220</v>
      </c>
      <c r="B17" s="10" t="s">
        <v>551</v>
      </c>
      <c r="C17" s="4">
        <v>0</v>
      </c>
      <c r="D17" s="4">
        <v>0</v>
      </c>
      <c r="E17" s="4">
        <v>0</v>
      </c>
      <c r="F17" s="4">
        <v>0</v>
      </c>
      <c r="G17" s="2"/>
      <c r="H17" s="2"/>
      <c r="I17" s="2"/>
      <c r="J17" s="2"/>
    </row>
    <row r="18" spans="1:10" x14ac:dyDescent="0.2">
      <c r="A18" s="3">
        <v>7230</v>
      </c>
      <c r="B18" s="10" t="s">
        <v>552</v>
      </c>
      <c r="C18" s="4">
        <v>0</v>
      </c>
      <c r="D18" s="4">
        <v>0</v>
      </c>
      <c r="E18" s="4">
        <v>0</v>
      </c>
      <c r="F18" s="4">
        <v>0</v>
      </c>
      <c r="G18" s="2"/>
      <c r="H18" s="2"/>
      <c r="I18" s="2"/>
      <c r="J18" s="2"/>
    </row>
    <row r="19" spans="1:10" x14ac:dyDescent="0.2">
      <c r="A19" s="3">
        <v>7240</v>
      </c>
      <c r="B19" s="10" t="s">
        <v>553</v>
      </c>
      <c r="C19" s="4">
        <v>0</v>
      </c>
      <c r="D19" s="4">
        <v>0</v>
      </c>
      <c r="E19" s="4">
        <v>0</v>
      </c>
      <c r="F19" s="4">
        <v>0</v>
      </c>
      <c r="G19" s="2"/>
      <c r="H19" s="2"/>
      <c r="I19" s="2"/>
      <c r="J19" s="2"/>
    </row>
    <row r="20" spans="1:10" x14ac:dyDescent="0.2">
      <c r="A20" s="3">
        <v>7250</v>
      </c>
      <c r="B20" s="10" t="s">
        <v>554</v>
      </c>
      <c r="C20" s="4">
        <v>0</v>
      </c>
      <c r="D20" s="4">
        <v>0</v>
      </c>
      <c r="E20" s="4">
        <v>0</v>
      </c>
      <c r="F20" s="4">
        <v>0</v>
      </c>
      <c r="G20" s="2"/>
      <c r="H20" s="2"/>
      <c r="I20" s="2"/>
      <c r="J20" s="2"/>
    </row>
    <row r="21" spans="1:10" x14ac:dyDescent="0.2">
      <c r="A21" s="3">
        <v>7260</v>
      </c>
      <c r="B21" s="10" t="s">
        <v>555</v>
      </c>
      <c r="C21" s="4">
        <v>0</v>
      </c>
      <c r="D21" s="4">
        <v>0</v>
      </c>
      <c r="E21" s="4">
        <v>0</v>
      </c>
      <c r="F21" s="4">
        <v>0</v>
      </c>
      <c r="G21" s="2"/>
      <c r="H21" s="2"/>
      <c r="I21" s="2"/>
      <c r="J21" s="2"/>
    </row>
    <row r="22" spans="1:10" x14ac:dyDescent="0.2">
      <c r="A22" s="3">
        <v>7310</v>
      </c>
      <c r="B22" s="10" t="s">
        <v>556</v>
      </c>
      <c r="C22" s="4">
        <v>0</v>
      </c>
      <c r="D22" s="4">
        <v>0</v>
      </c>
      <c r="E22" s="4">
        <v>0</v>
      </c>
      <c r="F22" s="4">
        <v>0</v>
      </c>
      <c r="G22" s="2"/>
      <c r="H22" s="2"/>
      <c r="I22" s="2"/>
      <c r="J22" s="2"/>
    </row>
    <row r="23" spans="1:10" x14ac:dyDescent="0.2">
      <c r="A23" s="3">
        <v>7320</v>
      </c>
      <c r="B23" s="10" t="s">
        <v>557</v>
      </c>
      <c r="C23" s="4">
        <v>0</v>
      </c>
      <c r="D23" s="4">
        <v>0</v>
      </c>
      <c r="E23" s="4">
        <v>0</v>
      </c>
      <c r="F23" s="4">
        <v>0</v>
      </c>
      <c r="G23" s="2"/>
      <c r="H23" s="2"/>
      <c r="I23" s="2"/>
      <c r="J23" s="2"/>
    </row>
    <row r="24" spans="1:10" x14ac:dyDescent="0.2">
      <c r="A24" s="3">
        <v>7330</v>
      </c>
      <c r="B24" s="10" t="s">
        <v>558</v>
      </c>
      <c r="C24" s="4">
        <v>0</v>
      </c>
      <c r="D24" s="4">
        <v>0</v>
      </c>
      <c r="E24" s="4">
        <v>0</v>
      </c>
      <c r="F24" s="4">
        <v>0</v>
      </c>
      <c r="G24" s="2"/>
      <c r="H24" s="2"/>
      <c r="I24" s="2"/>
      <c r="J24" s="2"/>
    </row>
    <row r="25" spans="1:10" x14ac:dyDescent="0.2">
      <c r="A25" s="3">
        <v>7340</v>
      </c>
      <c r="B25" s="10" t="s">
        <v>559</v>
      </c>
      <c r="C25" s="4">
        <v>0</v>
      </c>
      <c r="D25" s="4">
        <v>0</v>
      </c>
      <c r="E25" s="4">
        <v>0</v>
      </c>
      <c r="F25" s="4">
        <v>0</v>
      </c>
      <c r="G25" s="2"/>
      <c r="H25" s="2"/>
      <c r="I25" s="2"/>
      <c r="J25" s="2"/>
    </row>
    <row r="26" spans="1:10" x14ac:dyDescent="0.2">
      <c r="A26" s="3">
        <v>7350</v>
      </c>
      <c r="B26" s="10" t="s">
        <v>560</v>
      </c>
      <c r="C26" s="4">
        <v>0</v>
      </c>
      <c r="D26" s="4">
        <v>0</v>
      </c>
      <c r="E26" s="4">
        <v>0</v>
      </c>
      <c r="F26" s="4">
        <v>0</v>
      </c>
      <c r="G26" s="2"/>
      <c r="H26" s="2"/>
      <c r="I26" s="2"/>
      <c r="J26" s="2"/>
    </row>
    <row r="27" spans="1:10" x14ac:dyDescent="0.2">
      <c r="A27" s="3">
        <v>7360</v>
      </c>
      <c r="B27" s="10" t="s">
        <v>561</v>
      </c>
      <c r="C27" s="4">
        <v>0</v>
      </c>
      <c r="D27" s="4">
        <v>0</v>
      </c>
      <c r="E27" s="4">
        <v>0</v>
      </c>
      <c r="F27" s="4">
        <v>0</v>
      </c>
      <c r="G27" s="2"/>
      <c r="H27" s="2"/>
      <c r="I27" s="2"/>
      <c r="J27" s="2"/>
    </row>
    <row r="28" spans="1:10" x14ac:dyDescent="0.2">
      <c r="A28" s="3">
        <v>7410</v>
      </c>
      <c r="B28" s="10" t="s">
        <v>562</v>
      </c>
      <c r="C28" s="4">
        <v>0</v>
      </c>
      <c r="D28" s="4">
        <v>0</v>
      </c>
      <c r="E28" s="4">
        <v>0</v>
      </c>
      <c r="F28" s="4">
        <v>0</v>
      </c>
      <c r="G28" s="2"/>
      <c r="H28" s="2"/>
      <c r="I28" s="2"/>
      <c r="J28" s="2"/>
    </row>
    <row r="29" spans="1:10" x14ac:dyDescent="0.2">
      <c r="A29" s="3">
        <v>7420</v>
      </c>
      <c r="B29" s="10" t="s">
        <v>563</v>
      </c>
      <c r="C29" s="4">
        <v>0</v>
      </c>
      <c r="D29" s="4">
        <v>0</v>
      </c>
      <c r="E29" s="4">
        <v>0</v>
      </c>
      <c r="F29" s="4">
        <v>0</v>
      </c>
      <c r="G29" s="2"/>
      <c r="H29" s="2"/>
      <c r="I29" s="2"/>
      <c r="J29" s="2"/>
    </row>
    <row r="30" spans="1:10" x14ac:dyDescent="0.2">
      <c r="A30" s="3">
        <v>7510</v>
      </c>
      <c r="B30" s="10" t="s">
        <v>564</v>
      </c>
      <c r="C30" s="4">
        <v>0</v>
      </c>
      <c r="D30" s="4">
        <v>0</v>
      </c>
      <c r="E30" s="4">
        <v>0</v>
      </c>
      <c r="F30" s="4">
        <v>0</v>
      </c>
      <c r="G30" s="2"/>
      <c r="H30" s="2"/>
      <c r="I30" s="2"/>
      <c r="J30" s="2"/>
    </row>
    <row r="31" spans="1:10" x14ac:dyDescent="0.2">
      <c r="A31" s="3">
        <v>7520</v>
      </c>
      <c r="B31" s="10" t="s">
        <v>565</v>
      </c>
      <c r="C31" s="4">
        <v>0</v>
      </c>
      <c r="D31" s="4">
        <v>0</v>
      </c>
      <c r="E31" s="4">
        <v>0</v>
      </c>
      <c r="F31" s="4">
        <v>0</v>
      </c>
      <c r="G31" s="2"/>
      <c r="H31" s="2"/>
      <c r="I31" s="2"/>
      <c r="J31" s="2"/>
    </row>
    <row r="32" spans="1:10" x14ac:dyDescent="0.2">
      <c r="A32" s="3">
        <v>7610</v>
      </c>
      <c r="B32" s="10" t="s">
        <v>566</v>
      </c>
      <c r="C32" s="4">
        <v>0</v>
      </c>
      <c r="D32" s="4">
        <v>0</v>
      </c>
      <c r="E32" s="4">
        <v>0</v>
      </c>
      <c r="F32" s="4">
        <v>0</v>
      </c>
      <c r="G32" s="2"/>
      <c r="H32" s="2"/>
      <c r="I32" s="2"/>
      <c r="J32" s="2"/>
    </row>
    <row r="33" spans="1:10" x14ac:dyDescent="0.2">
      <c r="A33" s="3">
        <v>7620</v>
      </c>
      <c r="B33" s="10" t="s">
        <v>567</v>
      </c>
      <c r="C33" s="4">
        <v>0</v>
      </c>
      <c r="D33" s="4">
        <v>0</v>
      </c>
      <c r="E33" s="4">
        <v>0</v>
      </c>
      <c r="F33" s="4">
        <v>0</v>
      </c>
      <c r="G33" s="2"/>
      <c r="H33" s="2"/>
      <c r="I33" s="2"/>
      <c r="J33" s="2"/>
    </row>
    <row r="34" spans="1:10" x14ac:dyDescent="0.2">
      <c r="A34" s="3">
        <v>7630</v>
      </c>
      <c r="B34" s="10" t="s">
        <v>568</v>
      </c>
      <c r="C34" s="4">
        <v>0</v>
      </c>
      <c r="D34" s="4">
        <v>0</v>
      </c>
      <c r="E34" s="4">
        <v>0</v>
      </c>
      <c r="F34" s="4">
        <v>0</v>
      </c>
      <c r="G34" s="2"/>
      <c r="H34" s="2"/>
      <c r="I34" s="2"/>
      <c r="J34" s="2"/>
    </row>
    <row r="35" spans="1:10" x14ac:dyDescent="0.2">
      <c r="A35" s="3">
        <v>7640</v>
      </c>
      <c r="B35" s="10" t="s">
        <v>569</v>
      </c>
      <c r="C35" s="4">
        <v>0</v>
      </c>
      <c r="D35" s="4">
        <v>0</v>
      </c>
      <c r="E35" s="4">
        <v>0</v>
      </c>
      <c r="F35" s="4">
        <v>0</v>
      </c>
      <c r="G35" s="2"/>
      <c r="H35" s="2"/>
      <c r="I35" s="2"/>
      <c r="J35" s="2"/>
    </row>
    <row r="36" spans="1:10" x14ac:dyDescent="0.2">
      <c r="A36" s="3"/>
      <c r="B36" s="2"/>
      <c r="C36" s="4"/>
      <c r="D36" s="4"/>
      <c r="E36" s="4"/>
      <c r="F36" s="4"/>
      <c r="G36" s="2"/>
      <c r="H36" s="2"/>
      <c r="I36" s="2"/>
      <c r="J36" s="2"/>
    </row>
    <row r="37" spans="1:10" x14ac:dyDescent="0.2">
      <c r="A37" s="7">
        <v>8000</v>
      </c>
      <c r="B37" s="8" t="s">
        <v>570</v>
      </c>
      <c r="C37" s="9"/>
      <c r="D37" s="9"/>
      <c r="E37" s="9"/>
      <c r="F37" s="9"/>
      <c r="G37" s="9"/>
      <c r="H37" s="9"/>
      <c r="I37" s="9"/>
      <c r="J37" s="9"/>
    </row>
    <row r="38" spans="1:10" x14ac:dyDescent="0.2">
      <c r="A38" s="3"/>
      <c r="B38" s="2"/>
      <c r="C38" s="2"/>
      <c r="D38" s="2"/>
      <c r="E38" s="2"/>
      <c r="F38" s="2"/>
      <c r="G38" s="2"/>
      <c r="H38" s="2"/>
      <c r="I38" s="2"/>
      <c r="J38" s="2"/>
    </row>
    <row r="39" spans="1:10" x14ac:dyDescent="0.2">
      <c r="A39" s="3"/>
      <c r="B39" s="175" t="s">
        <v>571</v>
      </c>
      <c r="C39" s="176"/>
      <c r="D39" s="2"/>
      <c r="E39" s="2"/>
      <c r="F39" s="2"/>
      <c r="G39" s="2"/>
      <c r="H39" s="2"/>
      <c r="I39" s="2"/>
      <c r="J39" s="2"/>
    </row>
    <row r="40" spans="1:10" x14ac:dyDescent="0.2">
      <c r="A40" s="3"/>
      <c r="B40" s="58" t="s">
        <v>482</v>
      </c>
      <c r="C40" s="59">
        <v>2026</v>
      </c>
      <c r="D40" s="2"/>
      <c r="E40" s="2"/>
      <c r="F40" s="2"/>
      <c r="G40" s="2"/>
      <c r="H40" s="2"/>
      <c r="I40" s="2"/>
      <c r="J40" s="2"/>
    </row>
    <row r="41" spans="1:10" x14ac:dyDescent="0.2">
      <c r="A41" s="3">
        <v>8110</v>
      </c>
      <c r="B41" s="39" t="s">
        <v>572</v>
      </c>
      <c r="C41" s="60">
        <v>100677572</v>
      </c>
      <c r="D41" s="2"/>
      <c r="E41" s="2"/>
      <c r="F41" s="2"/>
      <c r="G41" s="2"/>
      <c r="H41" s="2"/>
      <c r="I41" s="2"/>
      <c r="J41" s="2"/>
    </row>
    <row r="42" spans="1:10" x14ac:dyDescent="0.2">
      <c r="A42" s="3">
        <v>8120</v>
      </c>
      <c r="B42" s="39" t="s">
        <v>573</v>
      </c>
      <c r="C42" s="60">
        <v>77307540.980000004</v>
      </c>
      <c r="D42" s="2"/>
      <c r="E42" s="2"/>
      <c r="F42" s="2"/>
      <c r="G42" s="2"/>
      <c r="H42" s="2"/>
      <c r="I42" s="2"/>
      <c r="J42" s="2"/>
    </row>
    <row r="43" spans="1:10" x14ac:dyDescent="0.2">
      <c r="A43" s="3">
        <v>8130</v>
      </c>
      <c r="B43" s="39" t="s">
        <v>574</v>
      </c>
      <c r="C43" s="60">
        <v>20862503</v>
      </c>
      <c r="D43" s="2"/>
      <c r="E43" s="2"/>
      <c r="F43" s="2"/>
      <c r="G43" s="2"/>
      <c r="H43" s="2"/>
      <c r="I43" s="2"/>
      <c r="J43" s="2"/>
    </row>
    <row r="44" spans="1:10" x14ac:dyDescent="0.2">
      <c r="A44" s="3">
        <v>8140</v>
      </c>
      <c r="B44" s="39" t="s">
        <v>575</v>
      </c>
      <c r="C44" s="60">
        <v>44232534.020000003</v>
      </c>
      <c r="D44" s="2"/>
      <c r="E44" s="4"/>
      <c r="F44" s="2"/>
      <c r="G44" s="2"/>
      <c r="H44" s="2"/>
      <c r="I44" s="2"/>
      <c r="J44" s="2"/>
    </row>
    <row r="45" spans="1:10" x14ac:dyDescent="0.2">
      <c r="A45" s="3">
        <v>8150</v>
      </c>
      <c r="B45" s="40" t="s">
        <v>576</v>
      </c>
      <c r="C45" s="60">
        <v>38056692.020000003</v>
      </c>
      <c r="D45" s="2"/>
      <c r="E45" s="4"/>
      <c r="F45" s="2"/>
      <c r="G45" s="2"/>
      <c r="H45" s="2"/>
      <c r="I45" s="2"/>
      <c r="J45" s="2"/>
    </row>
    <row r="46" spans="1:10" x14ac:dyDescent="0.2">
      <c r="A46" s="3"/>
      <c r="B46" s="2"/>
      <c r="C46" s="2"/>
      <c r="D46" s="2"/>
      <c r="E46" s="4"/>
      <c r="F46" s="2"/>
      <c r="G46" s="2"/>
      <c r="H46" s="2"/>
      <c r="I46" s="2"/>
      <c r="J46" s="2"/>
    </row>
    <row r="47" spans="1:10" x14ac:dyDescent="0.2">
      <c r="A47" s="3"/>
      <c r="B47" s="2"/>
      <c r="C47" s="2"/>
      <c r="D47" s="2"/>
      <c r="E47" s="2"/>
      <c r="F47" s="2"/>
      <c r="G47" s="2"/>
      <c r="H47" s="2"/>
      <c r="I47" s="2"/>
      <c r="J47" s="2"/>
    </row>
    <row r="48" spans="1:10" x14ac:dyDescent="0.2">
      <c r="A48" s="3"/>
      <c r="B48" s="175" t="s">
        <v>577</v>
      </c>
      <c r="C48" s="176"/>
      <c r="D48" s="2"/>
      <c r="E48" s="2"/>
      <c r="F48" s="2"/>
      <c r="G48" s="2"/>
      <c r="H48" s="2"/>
      <c r="I48" s="2"/>
      <c r="J48" s="2"/>
    </row>
    <row r="49" spans="1:5" x14ac:dyDescent="0.2">
      <c r="A49" s="3"/>
      <c r="B49" s="58" t="s">
        <v>482</v>
      </c>
      <c r="C49" s="59">
        <v>2026</v>
      </c>
    </row>
    <row r="50" spans="1:5" x14ac:dyDescent="0.2">
      <c r="A50" s="3">
        <v>8210</v>
      </c>
      <c r="B50" s="39" t="s">
        <v>578</v>
      </c>
      <c r="C50" s="60">
        <v>100677572</v>
      </c>
    </row>
    <row r="51" spans="1:5" x14ac:dyDescent="0.2">
      <c r="A51" s="3">
        <v>8220</v>
      </c>
      <c r="B51" s="39" t="s">
        <v>579</v>
      </c>
      <c r="C51" s="60">
        <v>100243789.61</v>
      </c>
    </row>
    <row r="52" spans="1:5" x14ac:dyDescent="0.2">
      <c r="A52" s="3">
        <v>8230</v>
      </c>
      <c r="B52" s="39" t="s">
        <v>580</v>
      </c>
      <c r="C52" s="60">
        <v>20862503</v>
      </c>
      <c r="D52" s="142"/>
    </row>
    <row r="53" spans="1:5" x14ac:dyDescent="0.2">
      <c r="A53" s="3">
        <v>8240</v>
      </c>
      <c r="B53" s="39" t="s">
        <v>581</v>
      </c>
      <c r="C53" s="60">
        <v>4046351.44</v>
      </c>
      <c r="D53" s="142"/>
    </row>
    <row r="54" spans="1:5" x14ac:dyDescent="0.2">
      <c r="A54" s="3">
        <v>8250</v>
      </c>
      <c r="B54" s="39" t="s">
        <v>582</v>
      </c>
      <c r="C54" s="60">
        <v>17249933.949999999</v>
      </c>
      <c r="D54" s="142"/>
    </row>
    <row r="55" spans="1:5" x14ac:dyDescent="0.2">
      <c r="A55" s="3">
        <v>8260</v>
      </c>
      <c r="B55" s="39" t="s">
        <v>583</v>
      </c>
      <c r="C55" s="60">
        <v>15823806.6</v>
      </c>
    </row>
    <row r="56" spans="1:5" x14ac:dyDescent="0.2">
      <c r="A56" s="3">
        <v>8270</v>
      </c>
      <c r="B56" s="40" t="s">
        <v>584</v>
      </c>
      <c r="C56" s="61">
        <v>15823806.6</v>
      </c>
    </row>
    <row r="57" spans="1:5" x14ac:dyDescent="0.2">
      <c r="A57" s="2"/>
      <c r="B57" s="2"/>
      <c r="C57" s="2"/>
    </row>
    <row r="58" spans="1:5" x14ac:dyDescent="0.2">
      <c r="A58" s="2"/>
      <c r="B58" s="2"/>
      <c r="C58" s="2"/>
    </row>
    <row r="59" spans="1:5" x14ac:dyDescent="0.2">
      <c r="A59" s="9" t="s">
        <v>65</v>
      </c>
      <c r="C59" s="2"/>
    </row>
    <row r="64" spans="1:5" ht="22.5" x14ac:dyDescent="0.2">
      <c r="B64" s="127" t="s">
        <v>924</v>
      </c>
      <c r="C64" s="174" t="s">
        <v>925</v>
      </c>
      <c r="D64" s="174"/>
      <c r="E64" s="174"/>
    </row>
  </sheetData>
  <mergeCells count="8">
    <mergeCell ref="C64:E64"/>
    <mergeCell ref="B48:C48"/>
    <mergeCell ref="A1:F1"/>
    <mergeCell ref="A2:F2"/>
    <mergeCell ref="A3:F3"/>
    <mergeCell ref="A4:F4"/>
    <mergeCell ref="B39:C39"/>
    <mergeCell ref="A5:H5"/>
  </mergeCells>
  <pageMargins left="0.23622047244094491" right="0.23622047244094491" top="0.74803149606299213" bottom="0.74803149606299213" header="0.31496062992125984" footer="0.31496062992125984"/>
  <pageSetup scale="6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902fa953642e2d388fe769f67fb2c923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6288d15843193ee409a0745f8248e6aa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BA3C39C-9B78-4577-9510-B2AE35485E96}">
  <ds:schemaRefs>
    <ds:schemaRef ds:uri="http://schemas.openxmlformats.org/package/2006/metadata/core-properties"/>
    <ds:schemaRef ds:uri="http://www.w3.org/XML/1998/namespace"/>
    <ds:schemaRef ds:uri="http://schemas.microsoft.com/office/2006/metadata/properties"/>
    <ds:schemaRef ds:uri="http://schemas.microsoft.com/office/infopath/2007/PartnerControls"/>
    <ds:schemaRef ds:uri="http://schemas.microsoft.com/office/2006/documentManagement/types"/>
    <ds:schemaRef ds:uri="http://purl.org/dc/dcmitype/"/>
    <ds:schemaRef ds:uri="http://purl.org/dc/elements/1.1/"/>
    <ds:schemaRef ds:uri="6aa8a68a-ab09-4ac8-a697-fdce915bc567"/>
    <ds:schemaRef ds:uri="http://purl.org/dc/terms/"/>
    <ds:schemaRef ds:uri="0c865bf4-0f22-4e4d-b041-7b0c1657e5a8"/>
  </ds:schemaRefs>
</ds:datastoreItem>
</file>

<file path=customXml/itemProps2.xml><?xml version="1.0" encoding="utf-8"?>
<ds:datastoreItem xmlns:ds="http://schemas.openxmlformats.org/officeDocument/2006/customXml" ds:itemID="{EA84A7CB-74D3-45BC-A93C-2A806008228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A109EC8-B33F-49F8-A5DB-ECC6584DEA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Notas a los Edos Financieros</vt:lpstr>
      <vt:lpstr>ACT</vt:lpstr>
      <vt:lpstr>ESF</vt:lpstr>
      <vt:lpstr>VHP</vt:lpstr>
      <vt:lpstr>EFE</vt:lpstr>
      <vt:lpstr>Conciliacion_Ig</vt:lpstr>
      <vt:lpstr>Conciliacion_Eg</vt:lpstr>
      <vt:lpstr>Memoria</vt:lpstr>
      <vt:lpstr>ACT!Área_de_impresión</vt:lpstr>
      <vt:lpstr>EFE!Área_de_impresión</vt:lpstr>
      <vt:lpstr>ESF!Área_de_impresión</vt:lpstr>
      <vt:lpstr>Memoria!Área_de_impresión</vt:lpstr>
      <vt:lpstr>'Notas a los Edos Financieros'!Área_de_impresión</vt:lpstr>
      <vt:lpstr>ACT!Títulos_a_imprimir</vt:lpstr>
      <vt:lpstr>EFE!Títulos_a_imprimir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Nancy Ramírez</dc:creator>
  <cp:keywords/>
  <dc:description/>
  <cp:lastModifiedBy>Verónica</cp:lastModifiedBy>
  <cp:revision/>
  <cp:lastPrinted>2026-05-19T16:07:01Z</cp:lastPrinted>
  <dcterms:created xsi:type="dcterms:W3CDTF">2024-07-17T18:53:12Z</dcterms:created>
  <dcterms:modified xsi:type="dcterms:W3CDTF">2026-05-19T16:09:21Z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