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INFORMACIÓN FINANCIERA 3ER TRIMESTRE\Formatos Trabajados\"/>
    </mc:Choice>
  </mc:AlternateContent>
  <xr:revisionPtr revIDLastSave="0" documentId="13_ncr:1_{37B22A48-55CF-4DD4-B646-F2A314AD1DD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ACT!$A$112:$C$314</definedName>
    <definedName name="_xlnm._FilterDatabase" localSheetId="2" hidden="1">ESF!$A$269:$H$438</definedName>
    <definedName name="_xlnm.Print_Area" localSheetId="2">ESF!$A$1:$J$478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1" i="2" l="1"/>
  <c r="G341" i="2" l="1"/>
  <c r="D342" i="2"/>
  <c r="D319" i="2"/>
  <c r="G423" i="2" l="1"/>
  <c r="G422" i="2"/>
  <c r="D313" i="2" l="1"/>
  <c r="D284" i="2"/>
  <c r="G351" i="2"/>
  <c r="G329" i="2"/>
  <c r="G326" i="2"/>
  <c r="G318" i="2"/>
  <c r="G316" i="2"/>
  <c r="G294" i="2"/>
  <c r="G290" i="2"/>
  <c r="G276" i="2"/>
  <c r="G272" i="2"/>
  <c r="G270" i="2"/>
  <c r="D62" i="5" l="1"/>
  <c r="D75" i="5"/>
  <c r="D67" i="5"/>
  <c r="D63" i="5"/>
  <c r="C63" i="5" l="1"/>
  <c r="C67" i="5"/>
  <c r="C75" i="5"/>
  <c r="C123" i="5"/>
  <c r="G266" i="2"/>
  <c r="F266" i="2"/>
  <c r="E266" i="2"/>
  <c r="D266" i="2"/>
  <c r="E218" i="2" l="1"/>
  <c r="D218" i="2"/>
  <c r="E215" i="2"/>
  <c r="D215" i="2"/>
  <c r="E210" i="2"/>
  <c r="D210" i="2"/>
  <c r="C238" i="2" l="1"/>
  <c r="C235" i="2" s="1"/>
  <c r="E229" i="2"/>
  <c r="E228" i="2" s="1"/>
  <c r="D229" i="2"/>
  <c r="D228" i="2" s="1"/>
  <c r="C229" i="2"/>
  <c r="C228" i="2" s="1"/>
  <c r="C215" i="2"/>
  <c r="C218" i="2"/>
  <c r="C222" i="2"/>
  <c r="C210" i="2"/>
  <c r="E205" i="2"/>
  <c r="E204" i="2" s="1"/>
  <c r="D205" i="2"/>
  <c r="D204" i="2" s="1"/>
  <c r="C205" i="2"/>
  <c r="D434" i="2"/>
  <c r="D433" i="2"/>
  <c r="D432" i="2"/>
  <c r="D431" i="2"/>
  <c r="D430" i="2"/>
  <c r="D429" i="2"/>
  <c r="D428" i="2"/>
  <c r="D427" i="2"/>
  <c r="D426" i="2"/>
  <c r="D425" i="2"/>
  <c r="D424" i="2"/>
  <c r="D420" i="2"/>
  <c r="G419" i="2"/>
  <c r="G418" i="2"/>
  <c r="G417" i="2"/>
  <c r="G416" i="2"/>
  <c r="G415" i="2"/>
  <c r="G414" i="2"/>
  <c r="G413" i="2"/>
  <c r="D406" i="2"/>
  <c r="D403" i="2"/>
  <c r="G393" i="2"/>
  <c r="G394" i="2"/>
  <c r="G395" i="2"/>
  <c r="G396" i="2"/>
  <c r="G397" i="2"/>
  <c r="G398" i="2"/>
  <c r="G399" i="2"/>
  <c r="G400" i="2"/>
  <c r="G401" i="2"/>
  <c r="G402" i="2"/>
  <c r="G404" i="2"/>
  <c r="G405" i="2"/>
  <c r="G407" i="2"/>
  <c r="G408" i="2"/>
  <c r="G409" i="2"/>
  <c r="G410" i="2"/>
  <c r="G411" i="2"/>
  <c r="G412" i="2"/>
  <c r="G421" i="2"/>
  <c r="G392" i="2"/>
  <c r="F391" i="2"/>
  <c r="E391" i="2"/>
  <c r="C391" i="2"/>
  <c r="D379" i="2"/>
  <c r="D380" i="2"/>
  <c r="D381" i="2"/>
  <c r="D382" i="2"/>
  <c r="D383" i="2"/>
  <c r="D384" i="2"/>
  <c r="D385" i="2"/>
  <c r="D386" i="2"/>
  <c r="D387" i="2"/>
  <c r="D388" i="2"/>
  <c r="D389" i="2"/>
  <c r="D378" i="2"/>
  <c r="G377" i="2"/>
  <c r="F377" i="2"/>
  <c r="E377" i="2"/>
  <c r="C377" i="2"/>
  <c r="D331" i="2"/>
  <c r="F269" i="2"/>
  <c r="E269" i="2"/>
  <c r="C269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0" i="2"/>
  <c r="D349" i="2"/>
  <c r="D348" i="2"/>
  <c r="D347" i="2"/>
  <c r="D346" i="2"/>
  <c r="D345" i="2"/>
  <c r="D344" i="2"/>
  <c r="D343" i="2"/>
  <c r="D340" i="2"/>
  <c r="D339" i="2"/>
  <c r="D338" i="2"/>
  <c r="D337" i="2"/>
  <c r="D336" i="2"/>
  <c r="D335" i="2"/>
  <c r="D334" i="2"/>
  <c r="D333" i="2"/>
  <c r="D332" i="2"/>
  <c r="D328" i="2"/>
  <c r="D327" i="2"/>
  <c r="D325" i="2"/>
  <c r="D324" i="2"/>
  <c r="D322" i="2"/>
  <c r="D321" i="2"/>
  <c r="D317" i="2"/>
  <c r="D315" i="2"/>
  <c r="D314" i="2"/>
  <c r="D309" i="2"/>
  <c r="D308" i="2"/>
  <c r="D302" i="2"/>
  <c r="G269" i="2"/>
  <c r="D281" i="2"/>
  <c r="D273" i="2"/>
  <c r="D271" i="2"/>
  <c r="C266" i="2"/>
  <c r="F101" i="2"/>
  <c r="E101" i="2"/>
  <c r="C101" i="2"/>
  <c r="G148" i="2"/>
  <c r="G101" i="2" s="1"/>
  <c r="D147" i="2"/>
  <c r="D164" i="2"/>
  <c r="D163" i="2"/>
  <c r="D154" i="2"/>
  <c r="E265" i="2" l="1"/>
  <c r="F265" i="2"/>
  <c r="C204" i="2"/>
  <c r="D391" i="2"/>
  <c r="G391" i="2"/>
  <c r="G265" i="2" s="1"/>
  <c r="D377" i="2"/>
  <c r="C265" i="2"/>
  <c r="D101" i="2"/>
  <c r="D50" i="2" l="1"/>
  <c r="D86" i="2"/>
  <c r="D49" i="2"/>
  <c r="D46" i="2"/>
  <c r="G36" i="2"/>
  <c r="F36" i="2"/>
  <c r="E36" i="2"/>
  <c r="D39" i="2"/>
  <c r="C36" i="2"/>
  <c r="G30" i="2"/>
  <c r="F30" i="2"/>
  <c r="E30" i="2"/>
  <c r="D30" i="2"/>
  <c r="C30" i="2"/>
  <c r="C15" i="2"/>
  <c r="D36" i="2" l="1"/>
  <c r="G15" i="2"/>
  <c r="F15" i="2"/>
  <c r="E15" i="2"/>
  <c r="D15" i="2"/>
  <c r="D123" i="5" l="1"/>
  <c r="C62" i="5"/>
  <c r="D88" i="5"/>
  <c r="D21" i="5"/>
  <c r="C21" i="5"/>
  <c r="D121" i="5" l="1"/>
  <c r="C121" i="5"/>
  <c r="D112" i="5"/>
  <c r="D107" i="5" s="1"/>
  <c r="D106" i="5" s="1"/>
  <c r="D93" i="5" s="1"/>
  <c r="D191" i="5" s="1"/>
  <c r="C112" i="5"/>
  <c r="C107" i="5" s="1"/>
  <c r="C106" i="5" s="1"/>
  <c r="C93" i="5" s="1"/>
  <c r="D9" i="5"/>
  <c r="C9" i="5"/>
  <c r="C49" i="5" s="1"/>
  <c r="C18" i="4"/>
  <c r="C9" i="4"/>
  <c r="C291" i="3"/>
  <c r="C289" i="3"/>
  <c r="C280" i="3"/>
  <c r="C211" i="3"/>
  <c r="C204" i="3"/>
  <c r="C199" i="3"/>
  <c r="C194" i="3"/>
  <c r="C187" i="3"/>
  <c r="C183" i="3"/>
  <c r="C176" i="3"/>
  <c r="C174" i="3"/>
  <c r="C167" i="3"/>
  <c r="C161" i="3"/>
  <c r="C158" i="3"/>
  <c r="C156" i="3"/>
  <c r="C154" i="3"/>
  <c r="C150" i="3"/>
  <c r="C146" i="3"/>
  <c r="C140" i="3"/>
  <c r="C130" i="3"/>
  <c r="C126" i="3"/>
  <c r="C121" i="3"/>
  <c r="C118" i="3"/>
  <c r="C116" i="3"/>
  <c r="C83" i="3"/>
  <c r="C82" i="3" s="1"/>
  <c r="C51" i="3"/>
  <c r="C48" i="3" s="1"/>
  <c r="C10" i="3" l="1"/>
  <c r="D81" i="3"/>
  <c r="D77" i="3"/>
  <c r="D80" i="3"/>
  <c r="D79" i="3"/>
  <c r="D78" i="3"/>
  <c r="C75" i="3"/>
  <c r="D109" i="3"/>
  <c r="D105" i="3"/>
  <c r="D99" i="3"/>
  <c r="D94" i="3"/>
  <c r="D108" i="3"/>
  <c r="D104" i="3"/>
  <c r="D97" i="3"/>
  <c r="D93" i="3"/>
  <c r="D107" i="3"/>
  <c r="D103" i="3"/>
  <c r="D96" i="3"/>
  <c r="D91" i="3"/>
  <c r="D106" i="3"/>
  <c r="D101" i="3"/>
  <c r="D95" i="3"/>
  <c r="D90" i="3"/>
  <c r="C275" i="3"/>
  <c r="D194" i="3"/>
  <c r="D49" i="5"/>
  <c r="C166" i="3"/>
  <c r="D166" i="3" s="1"/>
  <c r="C139" i="3"/>
  <c r="D139" i="3" s="1"/>
  <c r="C115" i="3"/>
  <c r="D126" i="3" s="1"/>
  <c r="A3" i="8"/>
  <c r="A3" i="3"/>
  <c r="A3" i="2"/>
  <c r="E1" i="3"/>
  <c r="H3" i="8"/>
  <c r="H2" i="8"/>
  <c r="H1" i="8"/>
  <c r="A1" i="8"/>
  <c r="C31" i="7"/>
  <c r="C8" i="7"/>
  <c r="C16" i="6"/>
  <c r="C8" i="6"/>
  <c r="C191" i="5"/>
  <c r="C88" i="5"/>
  <c r="E3" i="5"/>
  <c r="E2" i="5"/>
  <c r="E1" i="5"/>
  <c r="E3" i="4"/>
  <c r="E2" i="4"/>
  <c r="E1" i="4"/>
  <c r="D239" i="3"/>
  <c r="D238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06" i="3"/>
  <c r="D205" i="3"/>
  <c r="D203" i="3"/>
  <c r="D202" i="3"/>
  <c r="D201" i="3"/>
  <c r="D200" i="3"/>
  <c r="D198" i="3"/>
  <c r="D197" i="3"/>
  <c r="D196" i="3"/>
  <c r="D195" i="3"/>
  <c r="D192" i="3"/>
  <c r="D191" i="3"/>
  <c r="D190" i="3"/>
  <c r="D189" i="3"/>
  <c r="D188" i="3"/>
  <c r="D186" i="3"/>
  <c r="D185" i="3"/>
  <c r="D184" i="3"/>
  <c r="D182" i="3"/>
  <c r="D181" i="3"/>
  <c r="D180" i="3"/>
  <c r="D179" i="3"/>
  <c r="D178" i="3"/>
  <c r="D177" i="3"/>
  <c r="D175" i="3"/>
  <c r="D173" i="3"/>
  <c r="D172" i="3"/>
  <c r="D171" i="3"/>
  <c r="D170" i="3"/>
  <c r="D169" i="3"/>
  <c r="D168" i="3"/>
  <c r="D165" i="3"/>
  <c r="D164" i="3"/>
  <c r="D163" i="3"/>
  <c r="D159" i="3"/>
  <c r="D157" i="3"/>
  <c r="D155" i="3"/>
  <c r="D153" i="3"/>
  <c r="D152" i="3"/>
  <c r="D102" i="3"/>
  <c r="D100" i="3"/>
  <c r="D98" i="3"/>
  <c r="D92" i="3"/>
  <c r="D89" i="3"/>
  <c r="D87" i="3"/>
  <c r="D86" i="3"/>
  <c r="D85" i="3"/>
  <c r="D83" i="3"/>
  <c r="D82" i="3"/>
  <c r="D76" i="3"/>
  <c r="D74" i="3"/>
  <c r="D73" i="3"/>
  <c r="D72" i="3"/>
  <c r="D71" i="3"/>
  <c r="D70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D130" i="3" l="1"/>
  <c r="D176" i="3"/>
  <c r="D116" i="3"/>
  <c r="C9" i="3"/>
  <c r="D75" i="3" s="1"/>
  <c r="D118" i="3"/>
  <c r="D154" i="3"/>
  <c r="C274" i="3"/>
  <c r="D275" i="3"/>
  <c r="D150" i="3"/>
  <c r="D174" i="3"/>
  <c r="D211" i="3"/>
  <c r="D204" i="3"/>
  <c r="D158" i="3"/>
  <c r="D156" i="3"/>
  <c r="D187" i="3"/>
  <c r="D183" i="3"/>
  <c r="D146" i="3"/>
  <c r="C21" i="6"/>
  <c r="C114" i="3"/>
  <c r="D140" i="3"/>
  <c r="D167" i="3"/>
  <c r="D161" i="3"/>
  <c r="D199" i="3"/>
  <c r="D121" i="3"/>
  <c r="C40" i="7"/>
  <c r="D115" i="3"/>
  <c r="A1" i="7"/>
  <c r="A1" i="6"/>
  <c r="A1" i="5"/>
  <c r="A1" i="4"/>
  <c r="A3" i="7"/>
  <c r="A3" i="6"/>
  <c r="A3" i="5"/>
  <c r="A3" i="4"/>
  <c r="D269" i="2"/>
  <c r="D10" i="3" l="1"/>
  <c r="D9" i="3" s="1"/>
  <c r="C113" i="3"/>
  <c r="D114" i="3"/>
  <c r="D274" i="3"/>
  <c r="D265" i="2"/>
  <c r="D291" i="3"/>
  <c r="D280" i="3"/>
  <c r="D289" i="3"/>
  <c r="D113" i="3" l="1"/>
</calcChain>
</file>

<file path=xl/sharedStrings.xml><?xml version="1.0" encoding="utf-8"?>
<sst xmlns="http://schemas.openxmlformats.org/spreadsheetml/2006/main" count="2159" uniqueCount="1556">
  <si>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</si>
  <si>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</si>
  <si>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</si>
  <si>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</si>
  <si>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</si>
  <si>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</si>
  <si>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</si>
  <si>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</si>
  <si>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</si>
  <si>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</si>
  <si>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</si>
  <si>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</si>
  <si>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</si>
  <si>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</si>
  <si>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</si>
  <si>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</si>
  <si>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</si>
  <si>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</si>
  <si>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</si>
  <si>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</si>
  <si>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</si>
  <si>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</si>
  <si>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</si>
  <si>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</si>
  <si>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</si>
  <si>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</si>
  <si>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</si>
  <si>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</si>
  <si>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</si>
  <si>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</si>
  <si>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</si>
  <si>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</si>
  <si>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</si>
  <si>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</si>
  <si>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</si>
  <si>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</si>
  <si>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</si>
  <si>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</si>
  <si>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</si>
  <si>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</si>
  <si>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</si>
  <si>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</si>
  <si>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</si>
  <si>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</si>
  <si>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</si>
  <si>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</si>
  <si>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</si>
  <si>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</si>
  <si>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</si>
  <si>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</si>
  <si>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</si>
  <si>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</si>
  <si>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</si>
  <si>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</si>
  <si>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</si>
  <si>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</si>
  <si>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</si>
  <si>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</si>
  <si>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</si>
  <si>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</si>
  <si>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</si>
  <si>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</si>
  <si>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</si>
  <si>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</si>
  <si>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</si>
  <si>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</si>
  <si>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</si>
  <si>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</si>
  <si>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</si>
  <si>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</si>
  <si>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</si>
  <si>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</si>
  <si>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</si>
  <si>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</si>
  <si>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</si>
  <si>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</si>
  <si>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</si>
  <si>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</si>
  <si>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</si>
  <si>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</si>
  <si>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</si>
  <si>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</si>
  <si>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</si>
  <si>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</si>
  <si>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</si>
  <si>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</si>
  <si>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</si>
  <si>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</si>
  <si>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</si>
  <si>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</si>
  <si>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</si>
  <si>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</si>
  <si>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</si>
  <si>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</si>
  <si>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</si>
  <si>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</si>
  <si>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</si>
  <si>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</si>
  <si>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</si>
  <si>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</si>
  <si>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</si>
  <si>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</si>
  <si>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</si>
  <si>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</si>
  <si>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</si>
  <si>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</si>
  <si>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</si>
  <si>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</si>
  <si>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</si>
  <si>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</si>
  <si>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</si>
  <si>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</si>
  <si>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</si>
  <si>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</si>
  <si>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</si>
  <si>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</si>
  <si>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</si>
  <si>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</si>
  <si>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</si>
  <si>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</si>
  <si>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</si>
  <si>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</si>
  <si>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</si>
  <si>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</si>
  <si>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</si>
  <si>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</si>
  <si>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</si>
  <si>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</si>
  <si>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</si>
  <si>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</si>
  <si>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</si>
  <si>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</si>
  <si>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</si>
  <si>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</si>
  <si>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</si>
  <si>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</si>
  <si>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</si>
  <si>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</si>
  <si>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</si>
  <si>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</si>
  <si>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</si>
  <si>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</si>
  <si>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</si>
  <si>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</si>
  <si>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</si>
  <si>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</si>
  <si>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</si>
  <si>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</si>
  <si>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</si>
  <si>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</si>
  <si>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</si>
  <si>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</si>
  <si>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</si>
  <si>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</si>
  <si>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</si>
  <si>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</si>
  <si>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</si>
  <si>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</si>
  <si>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</si>
  <si>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</si>
  <si>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</si>
  <si>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</si>
  <si>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</si>
  <si>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</si>
  <si>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</si>
  <si>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</si>
  <si>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</si>
  <si>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</si>
  <si>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</si>
  <si>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</si>
  <si>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</si>
  <si>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</si>
  <si>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</si>
  <si>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</si>
  <si>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</si>
  <si>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</si>
  <si>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</si>
  <si>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</si>
  <si>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</si>
  <si>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</si>
  <si>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</si>
  <si>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</si>
  <si>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</si>
  <si>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</si>
  <si>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</si>
  <si>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</si>
  <si>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</si>
  <si>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</si>
  <si>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</si>
  <si>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</si>
  <si>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</si>
  <si>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</si>
  <si>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</si>
  <si>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</si>
  <si>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</si>
  <si>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</si>
  <si>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</si>
  <si>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</si>
  <si>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</si>
  <si>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</si>
  <si>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</si>
  <si>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</si>
  <si>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</si>
  <si>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</si>
  <si>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</si>
  <si>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</si>
  <si>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</si>
  <si>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</si>
  <si>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</si>
  <si>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</si>
  <si>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</si>
  <si>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</si>
  <si>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</si>
  <si>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</si>
  <si>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</si>
  <si>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</si>
  <si>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</si>
  <si>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</si>
  <si>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</si>
  <si>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</si>
  <si>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</si>
  <si>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</si>
  <si>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</si>
  <si>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</si>
  <si>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</si>
  <si>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</si>
  <si>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</si>
  <si>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</si>
  <si>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</si>
  <si>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</si>
  <si>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</si>
  <si>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</si>
  <si>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</si>
  <si>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</si>
  <si>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</si>
  <si>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</si>
  <si>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</si>
  <si>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</si>
  <si>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</si>
  <si>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</si>
  <si>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</si>
  <si>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</si>
  <si>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</si>
  <si>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</si>
  <si>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</si>
  <si>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</si>
  <si>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</si>
  <si>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</si>
  <si>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</si>
  <si>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</si>
  <si>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</si>
  <si>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</si>
  <si>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</si>
  <si>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</si>
  <si>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</si>
  <si>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</si>
  <si>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</si>
  <si>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</si>
  <si>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</si>
  <si>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</si>
  <si>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</si>
  <si>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</si>
  <si>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</si>
  <si>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</si>
  <si>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</si>
  <si>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</si>
  <si>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</si>
  <si>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</si>
  <si>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</si>
  <si>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</si>
  <si>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</si>
  <si>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</si>
  <si>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</si>
  <si>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</si>
  <si>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</si>
  <si>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</si>
  <si>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</si>
  <si>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</si>
  <si>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</si>
  <si>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</si>
  <si>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</si>
  <si>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</si>
  <si>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</si>
  <si>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</si>
  <si>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</si>
  <si>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</si>
  <si>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</si>
  <si>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</si>
  <si>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</si>
  <si>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</si>
  <si>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</si>
  <si>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</si>
  <si>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</si>
  <si>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</si>
  <si>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</si>
  <si>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</si>
  <si>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</si>
  <si>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</si>
  <si>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</si>
  <si>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</si>
  <si>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</si>
  <si>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</si>
  <si>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</si>
  <si>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</si>
  <si>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</si>
  <si>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</si>
  <si>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</si>
  <si>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</si>
  <si>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</si>
  <si>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</si>
  <si>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</si>
  <si>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</si>
  <si>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</si>
  <si>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</si>
  <si>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</si>
  <si>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</si>
  <si>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</si>
  <si>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</si>
  <si>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</si>
  <si>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</si>
  <si>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</si>
  <si>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</si>
  <si>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</si>
  <si>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</si>
  <si>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</si>
  <si>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</si>
  <si>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</si>
  <si>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</si>
  <si>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</si>
  <si>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</si>
  <si>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</si>
  <si>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</si>
  <si>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</si>
  <si>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</si>
  <si>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</si>
  <si>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</si>
  <si>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</si>
  <si>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</si>
  <si>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</si>
  <si>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</si>
  <si>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</si>
  <si>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</si>
  <si>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</si>
  <si>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</si>
  <si>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</si>
  <si>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</si>
  <si>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</si>
  <si>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</si>
  <si>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</si>
  <si>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</si>
  <si>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</si>
  <si>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</si>
  <si>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</si>
  <si>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</si>
  <si>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</si>
  <si>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</si>
  <si>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</si>
  <si>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</si>
  <si>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</si>
  <si>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</si>
  <si>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</si>
  <si>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</si>
  <si>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</si>
  <si>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</si>
  <si>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</si>
  <si>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</si>
  <si>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</si>
  <si>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</si>
  <si>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</si>
  <si>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</si>
  <si>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</si>
  <si>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</si>
  <si>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</si>
  <si>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</si>
  <si>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</si>
  <si>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</si>
  <si>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</si>
  <si>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</si>
  <si>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</si>
  <si>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</si>
  <si>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</si>
  <si>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</si>
  <si>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</si>
  <si>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</si>
  <si>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</si>
  <si>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</si>
  <si>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</si>
  <si>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</si>
  <si>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</si>
  <si>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</si>
  <si>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</si>
  <si>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</si>
  <si>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</si>
  <si>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</si>
  <si>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</si>
  <si>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</si>
  <si>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</si>
  <si>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</si>
  <si>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</si>
  <si>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</si>
  <si>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</si>
  <si>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</si>
  <si>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</si>
  <si>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</si>
  <si>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</si>
  <si>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</si>
  <si>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</si>
  <si>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</si>
  <si>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</si>
  <si>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</si>
  <si>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</si>
  <si>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</si>
  <si>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</si>
  <si>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</si>
  <si>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</si>
  <si>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</si>
  <si>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</si>
  <si>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</si>
  <si>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</si>
  <si>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</si>
  <si>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</si>
  <si>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</si>
  <si>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</si>
  <si>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</si>
  <si>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</si>
  <si>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</si>
  <si>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</si>
  <si>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</si>
  <si>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</si>
  <si>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</si>
  <si>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</si>
  <si>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</si>
  <si>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</si>
  <si>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</si>
  <si>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</si>
  <si>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</si>
  <si>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</si>
  <si>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</si>
  <si>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</si>
  <si>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</si>
  <si>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</si>
  <si>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</si>
  <si>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</si>
  <si>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</si>
  <si>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</si>
  <si>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</si>
  <si>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</si>
  <si>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</si>
  <si>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</si>
  <si>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</si>
  <si>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</si>
  <si>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</si>
  <si>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</si>
  <si>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</si>
  <si>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</si>
  <si>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</si>
  <si>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</si>
  <si>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</si>
  <si>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</si>
  <si>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</si>
  <si>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</si>
  <si>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</si>
  <si>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</si>
  <si>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</si>
  <si>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</si>
  <si>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</si>
  <si>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</si>
  <si>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</si>
  <si>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</si>
  <si>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</si>
  <si>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</si>
  <si>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</si>
  <si>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</si>
  <si>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</si>
  <si>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</si>
  <si>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</si>
  <si>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</si>
  <si>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</si>
  <si>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</si>
  <si>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</si>
  <si>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</si>
  <si>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</si>
  <si>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</si>
  <si>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</si>
  <si>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</si>
  <si>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</si>
  <si>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</si>
  <si>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</si>
  <si>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</si>
  <si>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</si>
  <si>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</si>
  <si>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</si>
  <si>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</si>
  <si>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</si>
  <si>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</si>
  <si>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</si>
  <si>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</si>
  <si>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</si>
  <si>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</si>
  <si>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</si>
  <si>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</si>
  <si>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</si>
  <si>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</si>
  <si>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</si>
  <si>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</si>
  <si>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</si>
  <si>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</si>
  <si>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</si>
  <si>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</si>
  <si>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</si>
  <si>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</si>
  <si>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</si>
  <si>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</si>
  <si>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</si>
  <si>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</si>
  <si>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</si>
  <si>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</si>
  <si>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</si>
  <si>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</si>
  <si>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</si>
  <si>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</si>
  <si>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</si>
  <si>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</si>
  <si>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</si>
  <si>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</si>
  <si>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</si>
  <si>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</si>
  <si>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</si>
  <si>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</si>
  <si>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</si>
  <si>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</si>
  <si>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</si>
  <si>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</si>
  <si>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</si>
  <si>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</si>
  <si>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</si>
  <si>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</si>
  <si>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</si>
  <si>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</si>
  <si>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</si>
  <si>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</si>
  <si>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</si>
  <si>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</si>
  <si>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</si>
  <si>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</si>
  <si>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</si>
  <si>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</si>
  <si>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</si>
  <si>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</si>
  <si>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</si>
  <si>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</si>
  <si>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</si>
  <si>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</si>
  <si>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</si>
  <si>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</si>
  <si>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</si>
  <si>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</si>
  <si>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</si>
  <si>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</si>
  <si>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</si>
  <si>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</si>
  <si>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</si>
  <si>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</si>
  <si>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</si>
  <si>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</si>
  <si>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</si>
  <si>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</si>
  <si>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</si>
  <si>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</si>
  <si>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</si>
  <si>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</si>
  <si>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</si>
  <si>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</si>
  <si>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</si>
  <si>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</si>
  <si>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</si>
  <si>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</si>
  <si>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</si>
  <si>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</si>
  <si>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</si>
  <si>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</si>
  <si>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</si>
  <si>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</si>
  <si>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</si>
  <si>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</si>
  <si>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</si>
  <si>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CULTURAL DE LEÓN</t>
  </si>
  <si>
    <t>Del 01 de enero al 30 de septiembre de 2025</t>
  </si>
  <si>
    <t>Trimestral</t>
  </si>
  <si>
    <t>41730-0730-0001-0001</t>
  </si>
  <si>
    <t>CASA DE LA CULTURA DIEGO RIVERA</t>
  </si>
  <si>
    <t>41730-0730-0001-0002</t>
  </si>
  <si>
    <t>ESCUELA DE ARTES PLASTICAS</t>
  </si>
  <si>
    <t>41730-0730-0001-0003</t>
  </si>
  <si>
    <t>DIPLOMADOS, CURSOS Y TALLERES</t>
  </si>
  <si>
    <t>41730-0730-0001-0004</t>
  </si>
  <si>
    <t>ESCUELA DE MUSICA</t>
  </si>
  <si>
    <t>41730-0730-0001-0006</t>
  </si>
  <si>
    <t>CACUL EFREN HERNANDEZ</t>
  </si>
  <si>
    <t>41730-0730-0003-0002</t>
  </si>
  <si>
    <t>RENTA DE STAND</t>
  </si>
  <si>
    <t>41730-0730-0003-0003</t>
  </si>
  <si>
    <t>OTROS FERIA DEL LIBRO</t>
  </si>
  <si>
    <t>41730-0730-0008-0001</t>
  </si>
  <si>
    <t>VENTA DE LIBROS</t>
  </si>
  <si>
    <t>41730-0730-0010-0006</t>
  </si>
  <si>
    <t>PRESENTACIONES BANDA MUNICIPAL</t>
  </si>
  <si>
    <t>41730-0730-0010-0010</t>
  </si>
  <si>
    <t>OTROS</t>
  </si>
  <si>
    <t>41730-0730-0010-0012</t>
  </si>
  <si>
    <t>ALTERNATIVAS</t>
  </si>
  <si>
    <t>41730-0730-0010-0014</t>
  </si>
  <si>
    <t>OTROS INGRESOS CON IVA</t>
  </si>
  <si>
    <t>41730-0730-0010-0015</t>
  </si>
  <si>
    <t>CONVENIOS VARIOS</t>
  </si>
  <si>
    <t>41730-0730-0010-0017</t>
  </si>
  <si>
    <t>SECRETARIA DE CULTURA</t>
  </si>
  <si>
    <t>41730-0730-0011-0001</t>
  </si>
  <si>
    <t>TEATRO MANUEL DOBLADO</t>
  </si>
  <si>
    <t>41730-0730-0011-0002</t>
  </si>
  <si>
    <t>TEATRO MARIA GREVER</t>
  </si>
  <si>
    <t>41730-0730-0014-0001</t>
  </si>
  <si>
    <t>ARRENDAMIENTO PLAZA DE GALLOS</t>
  </si>
  <si>
    <t>41730-0730-0015-0001</t>
  </si>
  <si>
    <t>VENTA DE BOLETOS FESTIVAL DE MONÓLOGOS</t>
  </si>
  <si>
    <t>42210-0910-0001-0005</t>
  </si>
  <si>
    <t>INGRESOS POR SUBSIDIO MUNICIPIO</t>
  </si>
  <si>
    <t>51110-1131-0000-0000</t>
  </si>
  <si>
    <t>SUELDOS BASE AL PERSONAL PERMANENTE</t>
  </si>
  <si>
    <t>51120-1212-0000-0000</t>
  </si>
  <si>
    <t>HONORARIOS</t>
  </si>
  <si>
    <t>51120-1221-0000-0000</t>
  </si>
  <si>
    <t>SUELDOS BASE AL PERSONAL EVENTUAL</t>
  </si>
  <si>
    <t>51130-1311-0000-0000</t>
  </si>
  <si>
    <t>PRIMAS POR AÑOS DE SERVICIOS EFECTIVOS P</t>
  </si>
  <si>
    <t>51130-1321-0000-0000</t>
  </si>
  <si>
    <t>PRIMAS DE VACACIONES, DOMINICAL</t>
  </si>
  <si>
    <t>51130-1323-0000-0000</t>
  </si>
  <si>
    <t>GRATIFICACIÓN FIN DE AÑO</t>
  </si>
  <si>
    <t>51130-1342-0000-0000</t>
  </si>
  <si>
    <t>RETRIBUCIONES POR ACTIVIDADES ESPECIALES</t>
  </si>
  <si>
    <t>51140-1411-0000-0000</t>
  </si>
  <si>
    <t>APORTACIONES DE SEGURIDAD SOCIAL</t>
  </si>
  <si>
    <t>51140-1421-0000-0000</t>
  </si>
  <si>
    <t>APORTACIONES A FONDOS DE VIVIENDA</t>
  </si>
  <si>
    <t>51140-1431-0000-0000</t>
  </si>
  <si>
    <t>APORTACIONES AL SISTEMA PARA EL RETIRO</t>
  </si>
  <si>
    <t>51150-1511-0000-0000</t>
  </si>
  <si>
    <t>CUOTAS PARA EL FONDO DE AHORRO</t>
  </si>
  <si>
    <t>51150-1522-0000-0000</t>
  </si>
  <si>
    <t>LIQUIDACIONES POR INDEMNIZACIONES Y POR</t>
  </si>
  <si>
    <t>51150-1545-0000-0000</t>
  </si>
  <si>
    <t>AYUDA PARA DESPENSA</t>
  </si>
  <si>
    <t>51150-1547-0000-0000</t>
  </si>
  <si>
    <t>AYUDA PARA DÍA DE REYES</t>
  </si>
  <si>
    <t>51150-1548-0000-0000</t>
  </si>
  <si>
    <t>AYUDA PARA 10 DE MAYO</t>
  </si>
  <si>
    <t>51150-1592-0000-0000</t>
  </si>
  <si>
    <t>PREMIO POR PUNTUALIDAD</t>
  </si>
  <si>
    <t>51150-1593-0000-0000</t>
  </si>
  <si>
    <t>PREMIO POR ASISTENCIA</t>
  </si>
  <si>
    <t>51210-2111-0000-0000</t>
  </si>
  <si>
    <t>MATERIALES Y ÚTILES DE OFICINA</t>
  </si>
  <si>
    <t>51210-2141-0000-0000</t>
  </si>
  <si>
    <t>MATERIALES Y ÚTILES DE TECNOLOGÍAS DE LA</t>
  </si>
  <si>
    <t>51210-2151-0000-0000</t>
  </si>
  <si>
    <t>MATERIAL IMPRESO E INFORMACIÓN DIGITAL</t>
  </si>
  <si>
    <t>51210-2161-0000-0000</t>
  </si>
  <si>
    <t>MATERIAL DE LIMPIEZA</t>
  </si>
  <si>
    <t>51210-2171-0000-0000</t>
  </si>
  <si>
    <t>MATERIALES Y ÚTILES DE ENSEÑANZA</t>
  </si>
  <si>
    <t>51220-2211-0000-0000</t>
  </si>
  <si>
    <t>PRODUCTOS ALIMENTICIOS PARA PERSONAS</t>
  </si>
  <si>
    <t>51220-2231-0000-0000</t>
  </si>
  <si>
    <t>UTENSILIOS PARA EL SERVICIO DE ALIMENTAC</t>
  </si>
  <si>
    <t>51240-2441-0000-0000</t>
  </si>
  <si>
    <t>MADERA Y PRODUCTOS DE MADERA</t>
  </si>
  <si>
    <t>51240-2461-0000-0000</t>
  </si>
  <si>
    <t>Material eléctrico y electrónico</t>
  </si>
  <si>
    <t>51240-2481-0000-0000</t>
  </si>
  <si>
    <t>MATERIALES COMPLEMENTARIOS .</t>
  </si>
  <si>
    <t>51250-2531-0000-0000</t>
  </si>
  <si>
    <t>MEDICINAS Y PRODUCTOS FARMACÉUTICOS</t>
  </si>
  <si>
    <t>51260-2613-0000-0000</t>
  </si>
  <si>
    <t>Combustibles, lubricantes y aditivos des</t>
  </si>
  <si>
    <t>51270-2712-0000-0000</t>
  </si>
  <si>
    <t>VESTUARIO Y UNIFORMES ACTIVIDADES OPERAT</t>
  </si>
  <si>
    <t>51290-2921-0000-0000</t>
  </si>
  <si>
    <t>REFACCIONES Y ACCESORIOS MENORES DE EDIF</t>
  </si>
  <si>
    <t>51290-2931-0000-0000</t>
  </si>
  <si>
    <t>REFACCIONES Y ACCESORIOS MENORES DE MOBI</t>
  </si>
  <si>
    <t>51290-2941-0000-0000</t>
  </si>
  <si>
    <t>REFACCIONES Y ACCESORIOS MENORES DE EQUI</t>
  </si>
  <si>
    <t>51290-2961-0000-0000</t>
  </si>
  <si>
    <t>51310-3111-0000-0000</t>
  </si>
  <si>
    <t>SERVICIO DE ENERGÍA ELÉCTRICA</t>
  </si>
  <si>
    <t>51310-3131-0000-0000</t>
  </si>
  <si>
    <t>SERVICIO DE AGUA</t>
  </si>
  <si>
    <t>51310-3141-0000-0000</t>
  </si>
  <si>
    <t>SERVICIO TELEFONÍA TRADICIONAL</t>
  </si>
  <si>
    <t>51310-3151-0000-0000</t>
  </si>
  <si>
    <t>SERVICIO TELEFONÍA CELULAR</t>
  </si>
  <si>
    <t>51310-3171-0000-0000</t>
  </si>
  <si>
    <t>Servicios de acceso de Internet, redes y</t>
  </si>
  <si>
    <t>51310-3181-0000-0000</t>
  </si>
  <si>
    <t>SERVICIOS POSTALES</t>
  </si>
  <si>
    <t>51320-3233-0000-0000</t>
  </si>
  <si>
    <t>Arrendamiento de equipo y bienes informá</t>
  </si>
  <si>
    <t>51330-3311-0000-0000</t>
  </si>
  <si>
    <t>SERVICIOS LEGALES</t>
  </si>
  <si>
    <t>51330-3341-0000-0000</t>
  </si>
  <si>
    <t>SERVICIOS DE CAPACITACIÓN</t>
  </si>
  <si>
    <t>51330-3361-0000-0000</t>
  </si>
  <si>
    <t>IMPRESIONES OFICIALES</t>
  </si>
  <si>
    <t>51330-3362-0000-0000</t>
  </si>
  <si>
    <t>SERVICIO DE APOYO ADMINISTRATIVO</t>
  </si>
  <si>
    <t>51330-3381-0000-0000</t>
  </si>
  <si>
    <t>SERVICIOS DE VIGILANCIA</t>
  </si>
  <si>
    <t>51330-3391-0000-0000</t>
  </si>
  <si>
    <t>SERVICIOS PROFESIONALES, CIENTÍFICOS Y T</t>
  </si>
  <si>
    <t>51340-3411-0000-0000</t>
  </si>
  <si>
    <t>SERVICIOS FINANCIEROS Y BANCARIOS</t>
  </si>
  <si>
    <t>51340-3451-0000-0000</t>
  </si>
  <si>
    <t>SEGURO DE BIENES PATRIMONIALES</t>
  </si>
  <si>
    <t>51340-3471-0000-0000</t>
  </si>
  <si>
    <t>FLETES Y MANIOBRAS</t>
  </si>
  <si>
    <t>51350-3511-0000-0000</t>
  </si>
  <si>
    <t>CONSERVACIÓN Y MANTENIMIENTO DE INMUEBLE</t>
  </si>
  <si>
    <t>51350-3513-0000-0000</t>
  </si>
  <si>
    <t>Adaptación de inmuebles</t>
  </si>
  <si>
    <t>51350-3521-0000-0000</t>
  </si>
  <si>
    <t>INSTALACIÓN, REPARACIÓN Y MANTENIMIENTO</t>
  </si>
  <si>
    <t>51350-3531-0000-0000</t>
  </si>
  <si>
    <t>51350-3551-0000-0000</t>
  </si>
  <si>
    <t>REPARACIÓN Y MANTENIMIENTO DE EQUIPO DE</t>
  </si>
  <si>
    <t>51350-3591-0000-0000</t>
  </si>
  <si>
    <t>Servicios de Jardineria y Fumigacion</t>
  </si>
  <si>
    <t>51360-3611-0000-0000</t>
  </si>
  <si>
    <t>Difusión por radio, televisión y otros m</t>
  </si>
  <si>
    <t>51360-3612-0000-0000</t>
  </si>
  <si>
    <t>Impresión y elaboración de publicaciones</t>
  </si>
  <si>
    <t>51360-3613-0000-0000</t>
  </si>
  <si>
    <t>ESPECTÁCULOS CULTURALES</t>
  </si>
  <si>
    <t>51360-3691-0000-0000</t>
  </si>
  <si>
    <t>OTROS SERVICIOS DE INFORMACIÓN</t>
  </si>
  <si>
    <t>51370-3711-0000-0000</t>
  </si>
  <si>
    <t>PASAJES AÉREOS NACIONALES</t>
  </si>
  <si>
    <t>51370-3721-0000-0000</t>
  </si>
  <si>
    <t>PASAJES TERRESTRES</t>
  </si>
  <si>
    <t>51370-3751-0000-0000</t>
  </si>
  <si>
    <t>VIÁTICOS EN EL PAÍS.</t>
  </si>
  <si>
    <t>51370-3791-0000-0000</t>
  </si>
  <si>
    <t>OTROS SERVICIOS DE TRASLADO Y HOSPEDAJE</t>
  </si>
  <si>
    <t>51380-3811-0000-0000</t>
  </si>
  <si>
    <t>GASTOS DE CEREMONIAL</t>
  </si>
  <si>
    <t>51380-3812-0000-0000</t>
  </si>
  <si>
    <t>EVENTOS INSTITUCIONALES</t>
  </si>
  <si>
    <t>51380-3831-0000-0000</t>
  </si>
  <si>
    <t>CONGRESOS Y CONVENCIONES</t>
  </si>
  <si>
    <t>51380-3841-0000-0000</t>
  </si>
  <si>
    <t>EXPOSICIONES</t>
  </si>
  <si>
    <t>51380-3851-0000-0000</t>
  </si>
  <si>
    <t>Gastos de representación</t>
  </si>
  <si>
    <t>51380-3852-0000-0000</t>
  </si>
  <si>
    <t>GASTOS DE OFICINA Y ORGANIZACIÓN</t>
  </si>
  <si>
    <t>51390-3921-0000-0000</t>
  </si>
  <si>
    <t>OTROS IMPUESTOS Y DERECHOS</t>
  </si>
  <si>
    <t>51390-3961-0000-0000</t>
  </si>
  <si>
    <t>OTROS GASTOS POR RESPONSABILIDADES</t>
  </si>
  <si>
    <t>51390-3981-0000-0000</t>
  </si>
  <si>
    <t>Impuesto sobre nóminas</t>
  </si>
  <si>
    <t>51390-3991-0000-0000</t>
  </si>
  <si>
    <t>OTROS SERVICIOS GENERALES</t>
  </si>
  <si>
    <t>55151-0000-0001-0000</t>
  </si>
  <si>
    <t>DEPRECIACION DE MOBILIARIO Y EQUIPO</t>
  </si>
  <si>
    <t>55151-0000-0002-0000</t>
  </si>
  <si>
    <t>DEPRECIACION DE BIENES INFORMATICOS</t>
  </si>
  <si>
    <t>55151-0000-0003-0000</t>
  </si>
  <si>
    <t>DEPRECIACION MUEBLES EXCEPTO DE OFICINA</t>
  </si>
  <si>
    <t>55152-0000-0001-0000</t>
  </si>
  <si>
    <t>DEPRECIACION DE MOBILIARIO Y EQ EDUCACIO</t>
  </si>
  <si>
    <t>55154-0000-0001-0000</t>
  </si>
  <si>
    <t>DEPRECIACION EQUIPO DE TRANSPORTE</t>
  </si>
  <si>
    <t>55156-0000-0001-0000</t>
  </si>
  <si>
    <t>DEPRECIACION DE HERRAMIENTAS</t>
  </si>
  <si>
    <t>55156-0000-0002-0000</t>
  </si>
  <si>
    <t>DEPRECIACION OTROS BIENES MUEBLES</t>
  </si>
  <si>
    <t>55171-0000-0001-0000</t>
  </si>
  <si>
    <t>AMORTIZACION DE SOFTWARE</t>
  </si>
  <si>
    <t>55181-0000-0001-0000</t>
  </si>
  <si>
    <t>DISMINUCIÓN DE BIENES POR PÉRDIDA, OBSO</t>
  </si>
  <si>
    <t>31100-0000-0001-0001</t>
  </si>
  <si>
    <t>EN EFECTIVO</t>
  </si>
  <si>
    <t>31100-0000-0001-0002</t>
  </si>
  <si>
    <t>EN ESPECIE</t>
  </si>
  <si>
    <t>32200-0000-0001-0000</t>
  </si>
  <si>
    <t>32200-0000-0002-0000</t>
  </si>
  <si>
    <t>32200-0000-0003-0000</t>
  </si>
  <si>
    <t>32200-0000-0004-0000</t>
  </si>
  <si>
    <t>32200-0000-0005-0000</t>
  </si>
  <si>
    <t>32200-0000-0006-0000</t>
  </si>
  <si>
    <t>32200-0000-0007-0000</t>
  </si>
  <si>
    <t>32200-0000-0008-0000</t>
  </si>
  <si>
    <t>32200-0000-0009-0000</t>
  </si>
  <si>
    <t>32200-0000-0010-0000</t>
  </si>
  <si>
    <t>32200-0000-0011-0000</t>
  </si>
  <si>
    <t>32200-0000-0012-0000</t>
  </si>
  <si>
    <t>32200-0000-0013-0000</t>
  </si>
  <si>
    <t>32200-0000-0014-0000</t>
  </si>
  <si>
    <t>32200-0000-0015-0000</t>
  </si>
  <si>
    <t>32200-0000-0016-0000</t>
  </si>
  <si>
    <t>32200-0000-0017-0000</t>
  </si>
  <si>
    <t>32200-0000-0018-0000</t>
  </si>
  <si>
    <t>32200-0000-0019-0000</t>
  </si>
  <si>
    <t>32200-0000-0020-0000</t>
  </si>
  <si>
    <t>32200-0000-0021-0000</t>
  </si>
  <si>
    <t>32200-0000-0022-0000</t>
  </si>
  <si>
    <t>32200-0000-0024-0000</t>
  </si>
  <si>
    <t>32200-0000-0025-0000</t>
  </si>
  <si>
    <t>32200-0000-0027-0000</t>
  </si>
  <si>
    <t>32200-0000-0028-0000</t>
  </si>
  <si>
    <t>32200-0000-0029-0000</t>
  </si>
  <si>
    <t>32200-0000-0031-0000</t>
  </si>
  <si>
    <t>32200-0000-0033-0000</t>
  </si>
  <si>
    <t>32200-0000-0035-0000</t>
  </si>
  <si>
    <t>32200-0000-0037-0000</t>
  </si>
  <si>
    <t>32200-0000-0038-0000</t>
  </si>
  <si>
    <t>32200-0000-0039-0000</t>
  </si>
  <si>
    <t>32200-0000-0040-0000</t>
  </si>
  <si>
    <t>RESULTADOS DEL EJERCICIO 2024</t>
  </si>
  <si>
    <t>32200-0300-0023-0000</t>
  </si>
  <si>
    <t>REMANENTE 2012</t>
  </si>
  <si>
    <t>32200-0300-0026-0000</t>
  </si>
  <si>
    <t>REMANENTE 2014</t>
  </si>
  <si>
    <t>32200-0300-0030-0000</t>
  </si>
  <si>
    <t>REMANENTE 2017</t>
  </si>
  <si>
    <t>32200-0300-0032-0000</t>
  </si>
  <si>
    <t>REMANENTE 2018</t>
  </si>
  <si>
    <t>32200-0300-0034-0001</t>
  </si>
  <si>
    <t>INGRESOS DE LIBRE DISPOSICION</t>
  </si>
  <si>
    <t>32200-0300-0034-0002</t>
  </si>
  <si>
    <t>INGRESOS DE FINANCIAMIENTOS FEDERALES</t>
  </si>
  <si>
    <t>32200-0300-0036-0001</t>
  </si>
  <si>
    <t>REMANENTE LIBRE DISPOSICION 2020</t>
  </si>
  <si>
    <t>32200-0300-0036-0002</t>
  </si>
  <si>
    <t>REMANENTE INGRESOS FEDERALES 2020</t>
  </si>
  <si>
    <t>32200-0300-0037-0001</t>
  </si>
  <si>
    <t>REMANENTE LIBRE DISPOSICION 2021</t>
  </si>
  <si>
    <t>32200-0300-0038-0001</t>
  </si>
  <si>
    <t>REMANENTE LIBRE DISPOSICION 2022</t>
  </si>
  <si>
    <t>32200-0300-0039-0001</t>
  </si>
  <si>
    <t>REMANENTE LIBRE DISPOSICION 2023</t>
  </si>
  <si>
    <t>32200-0300-0040-0001</t>
  </si>
  <si>
    <t>REMANENTE LIBRE DISPOSICION 2024</t>
  </si>
  <si>
    <t>11112-0000-0001-0000</t>
  </si>
  <si>
    <t>DIRECCION GENERAL</t>
  </si>
  <si>
    <t>11112-0000-0002-0000</t>
  </si>
  <si>
    <t>ADMINISTRACION</t>
  </si>
  <si>
    <t>11112-0000-0003-0000</t>
  </si>
  <si>
    <t>DIRECCION OPERATIVA</t>
  </si>
  <si>
    <t>11112-0000-0004-0000</t>
  </si>
  <si>
    <t>GALERIA JESUS GALLARDO</t>
  </si>
  <si>
    <t>11112-0000-0005-0000</t>
  </si>
  <si>
    <t>CASA DE LA CULTURA</t>
  </si>
  <si>
    <t>11112-0000-0006-0000</t>
  </si>
  <si>
    <t>11112-0000-0007-0000</t>
  </si>
  <si>
    <t>11112-0000-0009-0000</t>
  </si>
  <si>
    <t>VINCULACION</t>
  </si>
  <si>
    <t>11112-0000-0010-0000</t>
  </si>
  <si>
    <t>(MIL) MUSEO DE IDENTIDADES LEONESAS</t>
  </si>
  <si>
    <t>11112-0000-0011-0000</t>
  </si>
  <si>
    <t>11112-0000-0012-0000</t>
  </si>
  <si>
    <t>TERRITORIOS CULTURALES</t>
  </si>
  <si>
    <t>11121-0000-0001-0000</t>
  </si>
  <si>
    <t>BANCOMER</t>
  </si>
  <si>
    <t>11121-0000-0003-0001</t>
  </si>
  <si>
    <t>BANCO DEL BAJIO CTA 10572230201</t>
  </si>
  <si>
    <t>11121-0000-0003-0002</t>
  </si>
  <si>
    <t>BANCO DEL BAJIO 2169407201 FIC</t>
  </si>
  <si>
    <t>11121-0000-0003-0003</t>
  </si>
  <si>
    <t>BANCO DEL BAJIO 3202264 TAQUILLA</t>
  </si>
  <si>
    <t>11121-0000-0003-0004</t>
  </si>
  <si>
    <t>BANCO DEL BAJIO 10572230202</t>
  </si>
  <si>
    <t>11121-0000-0003-0006</t>
  </si>
  <si>
    <t>BAJIO 4202750 CONACULTA</t>
  </si>
  <si>
    <t>11121-0000-0003-0007</t>
  </si>
  <si>
    <t>5307665 MUSEO DE LAS IDENTIDADES</t>
  </si>
  <si>
    <t>11121-0000-0003-0024</t>
  </si>
  <si>
    <t>10572230203 BANBAJIO SPEI CUOTAS</t>
  </si>
  <si>
    <t>11121-0000-0003-0030</t>
  </si>
  <si>
    <t>39230248 ACUERDO ESPECIFICO ICL IEC</t>
  </si>
  <si>
    <t>11121-0000-0013-0000</t>
  </si>
  <si>
    <t>124280385 GASTO OPERATIVO</t>
  </si>
  <si>
    <t>11121-0000-0014-0000</t>
  </si>
  <si>
    <t>124280458 G79 GENERAR UNA PROGRAMACION A</t>
  </si>
  <si>
    <t>11121-0000-0015-0000</t>
  </si>
  <si>
    <t>124990013 F34 GENERAR EVENTOS ARTISTICOS</t>
  </si>
  <si>
    <t>11121-0000-0016-0000</t>
  </si>
  <si>
    <t>124990048 G76 GENERAR UNA OFERTA DE ACTI</t>
  </si>
  <si>
    <t>11121-0000-0017-0000</t>
  </si>
  <si>
    <t>124990056 G77 GENERAR UN PROGRAMA DE IMP</t>
  </si>
  <si>
    <t>11121-0000-0018-0000</t>
  </si>
  <si>
    <t>124990080 G78 GENERAR UN PROGRAMA DE ACT</t>
  </si>
  <si>
    <t>11121-0000-0019-0000</t>
  </si>
  <si>
    <t>124989996 F33 “REALIZAR ACCIONES ENFOCAD</t>
  </si>
  <si>
    <t>11121-0000-0007-0000</t>
  </si>
  <si>
    <t>121951114 GASTO OPERATIVO BANCOMER</t>
  </si>
  <si>
    <t>11121-0000-0008-0000</t>
  </si>
  <si>
    <t>122141639 INVERSION T65 BANCOMER</t>
  </si>
  <si>
    <t>11121-0000-0009-0000</t>
  </si>
  <si>
    <t>122141329 INVERSION T66 BANCOMER</t>
  </si>
  <si>
    <t>11121-0000-0010-0000</t>
  </si>
  <si>
    <t>122141701 INVERSION T69 BANCOMER</t>
  </si>
  <si>
    <t>11121-0000-0011-0000</t>
  </si>
  <si>
    <t>122141523 INVERSION T72 BANCOMER</t>
  </si>
  <si>
    <t>11121-0000-0012-0000</t>
  </si>
  <si>
    <t>121951181 INVERSION T73 BANCOMER</t>
  </si>
  <si>
    <t>12411-5111-0000-0000</t>
  </si>
  <si>
    <t>MUEBLES DE OFICINA Y ESTANTERÍA</t>
  </si>
  <si>
    <t>12413-5151-0000-0000</t>
  </si>
  <si>
    <t>EQUIPO DE CÓMPUTO Y DE TECNOLOGÍAS DE LA</t>
  </si>
  <si>
    <t>12419-5191-0000-0000</t>
  </si>
  <si>
    <t>OTRO MOBILIARIO Y EQUIPO DE ADMINISTARCI</t>
  </si>
  <si>
    <t>12421-5211-0000-0000</t>
  </si>
  <si>
    <t>EQUIPOS Y APARATOS AUDIOVISUALES</t>
  </si>
  <si>
    <t>12423-5231-0000-0000</t>
  </si>
  <si>
    <t>CAMARAS FOTOGRAFICAS Y DE VIDEO</t>
  </si>
  <si>
    <t>12429-5291-0000-0000</t>
  </si>
  <si>
    <t>OTRO MOBILIARIO Y EQUIPO EDUCACIONAL Y R</t>
  </si>
  <si>
    <t>'12441-5411-0000-0000</t>
  </si>
  <si>
    <t>VEHICULOS Y EQUIPO TERRESTRE</t>
  </si>
  <si>
    <t>'12465-5651-0000-0000</t>
  </si>
  <si>
    <t>EQUIPO DE COMUNICACIÓN Y TELECOMUNICACIO</t>
  </si>
  <si>
    <t>'12467-5671-0000-0000</t>
  </si>
  <si>
    <t>HERRAMIENTAS</t>
  </si>
  <si>
    <t>'12469-5691-0000-0000</t>
  </si>
  <si>
    <t>OTROS EQUIPOS</t>
  </si>
  <si>
    <t>12471-5131-0000-0000</t>
  </si>
  <si>
    <t>BIENES ARTISTICOS CULTURALES Y CIENTIFIC</t>
  </si>
  <si>
    <t>11221-0000-0010-0002</t>
  </si>
  <si>
    <t>11221-0000-0010-0012</t>
  </si>
  <si>
    <t>11221-0000-0010-0013</t>
  </si>
  <si>
    <t>11221-0000-0010-0014</t>
  </si>
  <si>
    <t>11221-0000-0010-0021</t>
  </si>
  <si>
    <t>11221-0000-0010-0027</t>
  </si>
  <si>
    <t>11221-0000-0010-0042</t>
  </si>
  <si>
    <t>11221-0000-0010-0092</t>
  </si>
  <si>
    <t>11221-0000-0010-0095</t>
  </si>
  <si>
    <t>11221-0000-0010-0258</t>
  </si>
  <si>
    <t>ESCUELA PROFESIONAL DE COMERCIO Y ADMON</t>
  </si>
  <si>
    <t>UNIVERSIDAD NACIONAL AUTÓNOMA DE MEXICO</t>
  </si>
  <si>
    <t>MUNICIPIO DE LEON</t>
  </si>
  <si>
    <t>FORUM CULTURAL GUANAJUATO</t>
  </si>
  <si>
    <t>PARTIDO ACCION NACIONAL</t>
  </si>
  <si>
    <t>UNIVERSIDAD DE LA SALLE BAJIO AC</t>
  </si>
  <si>
    <t>GAYTAN AGUIÑAGA IRMA</t>
  </si>
  <si>
    <t>PÁGINA TRES S.A.</t>
  </si>
  <si>
    <t>SELECTOR S.A. DE C.V.</t>
  </si>
  <si>
    <t>INNOVACION INDUSTRIAL CORPORATIVA</t>
  </si>
  <si>
    <t>VENCIDA</t>
  </si>
  <si>
    <t>11221-0000-0010-0041</t>
  </si>
  <si>
    <t>UNIVERSIDAD DE GUANAJUATO</t>
  </si>
  <si>
    <t>11221-0000-0010-0084</t>
  </si>
  <si>
    <t>GOBIERNO DEL ESTADO DE GUANAJUATO</t>
  </si>
  <si>
    <t>11221-0000-0010-0088</t>
  </si>
  <si>
    <t>INSTITUTO MPAL DE LA JUVENTUD DE LEON GT</t>
  </si>
  <si>
    <t>11221-0000-0010-0304</t>
  </si>
  <si>
    <t>MUNICIPIO MANUEL DOBLADO</t>
  </si>
  <si>
    <t>11249-0000-0001-0001</t>
  </si>
  <si>
    <t>IVA A FAVOR</t>
  </si>
  <si>
    <t>11249-0000-0001-0003</t>
  </si>
  <si>
    <t>IVA ACREDITABLE PENDIENTE DE PAGO</t>
  </si>
  <si>
    <t>11231-0000-0001-0017</t>
  </si>
  <si>
    <t>PEREZ CORDERO LAURA</t>
  </si>
  <si>
    <t>Se realizaran las acciones correspondientes para su recuperación</t>
  </si>
  <si>
    <t>11231-0000-0002-0024</t>
  </si>
  <si>
    <t>ISAIAS ALVAREZ MARICHEZ</t>
  </si>
  <si>
    <t>Gasto por Comprobar</t>
  </si>
  <si>
    <t>11231-0000-0002-0059</t>
  </si>
  <si>
    <t>PONCE DURAN MONICA GUADALUPE</t>
  </si>
  <si>
    <t>11231-0000-0002-0076</t>
  </si>
  <si>
    <t>ALVEAR GARCIA JOSÉ ANTONIO</t>
  </si>
  <si>
    <t>11231-0000-0002-0080</t>
  </si>
  <si>
    <t>ZARATE GARCIA KARLA</t>
  </si>
  <si>
    <t>11231-0000-0002-0082</t>
  </si>
  <si>
    <t>ALVAREZ MARICHEZ ISAIAS</t>
  </si>
  <si>
    <t>11231-0000-0002-0094</t>
  </si>
  <si>
    <t>PEREZ FLORES TANIA</t>
  </si>
  <si>
    <t>11231-0000-0002-0098</t>
  </si>
  <si>
    <t>MEZA MADRIGAL MARIANA</t>
  </si>
  <si>
    <t>11231-0000-0003-0016</t>
  </si>
  <si>
    <t>HERNANDEZ FELIPE DE JESUS</t>
  </si>
  <si>
    <t>Descuento de anticipo via nomina</t>
  </si>
  <si>
    <t>11231-0000-0003-0019</t>
  </si>
  <si>
    <t>PEREZ MORENO JAVIER IGNACIO</t>
  </si>
  <si>
    <t>11231-0000-0003-0043</t>
  </si>
  <si>
    <t>MANZO RODRIGUEZ CLAUDIA LORENA</t>
  </si>
  <si>
    <t>11231-0000-0003-0046</t>
  </si>
  <si>
    <t>GONZALEZ BARROSO ALFREDO</t>
  </si>
  <si>
    <t>11231-0000-0003-0073</t>
  </si>
  <si>
    <t>PORRAS JUAREZ FRANCISCO JAVIER</t>
  </si>
  <si>
    <t>11231-0000-0003-0098</t>
  </si>
  <si>
    <t>VALADEZ CAMARENA JOSE FERNANDO</t>
  </si>
  <si>
    <t>11231-0000-0003-0099</t>
  </si>
  <si>
    <t>PANTOJA BUSTAMANTE GUILLERMO TADEO</t>
  </si>
  <si>
    <t>11231-0000-0003-0100</t>
  </si>
  <si>
    <t>PONCE MONTERO RODOLFO</t>
  </si>
  <si>
    <t>11231-0000-0003-0103</t>
  </si>
  <si>
    <t>MANRIQUE CANDELAS MA TRINIDA</t>
  </si>
  <si>
    <t>11231-0000-0003-0104</t>
  </si>
  <si>
    <t>SALCEDO RICARDO</t>
  </si>
  <si>
    <t>11231-0000-0003-0107</t>
  </si>
  <si>
    <t>KEYS SANCHEZ EDUARDO</t>
  </si>
  <si>
    <t>11231-0000-0003-0115</t>
  </si>
  <si>
    <t>GARCIA COSTALES MARIA</t>
  </si>
  <si>
    <t>11231-0000-0003-0136</t>
  </si>
  <si>
    <t>BARCENAS PARRA MIGUEL</t>
  </si>
  <si>
    <t>11231-0000-0003-0137</t>
  </si>
  <si>
    <t>LUGO LOPEZ ISRAEL ANDRES</t>
  </si>
  <si>
    <t>11231-0000-0003-0138</t>
  </si>
  <si>
    <t>MARTINEZ TOVAR MARIA DOLORES</t>
  </si>
  <si>
    <t>11231-0000-0003-0156</t>
  </si>
  <si>
    <t>BARAJAS HERNANDEZ CHRISTIAN</t>
  </si>
  <si>
    <t>11231-0000-0003-0157</t>
  </si>
  <si>
    <t>ALCOCER PULIDO IGNACIO</t>
  </si>
  <si>
    <t>11231-0000-0003-0158</t>
  </si>
  <si>
    <t>CARRILLO CALDERON IRIS</t>
  </si>
  <si>
    <t>11231-0000-0003-0159</t>
  </si>
  <si>
    <t>GUTIERREZ VAZQUEZ JOSE LUIS</t>
  </si>
  <si>
    <t>11231-0000-0003-0160</t>
  </si>
  <si>
    <t>SAUCEDO VALADEZ LUIS GERONIMO</t>
  </si>
  <si>
    <t>11231-0000-0003-0161</t>
  </si>
  <si>
    <t>JAIMES JURADO ESTEBAN</t>
  </si>
  <si>
    <t>11231-0000-0003-0162</t>
  </si>
  <si>
    <t>ALCARAZ CASTRO JORGE BRAULIO DE JESUS</t>
  </si>
  <si>
    <t>11231-0000-0003-0163</t>
  </si>
  <si>
    <t>SMITH VELAZQUEZ JAQUELINE</t>
  </si>
  <si>
    <t>11231-0000-0003-0164</t>
  </si>
  <si>
    <t>GUTIERREZ HERRERA MABEL GISELA</t>
  </si>
  <si>
    <t>11231-0000-0003-0165</t>
  </si>
  <si>
    <t>HERNANDEZ GONZALEZ CARLOS ANTONIO</t>
  </si>
  <si>
    <t>11231-0000-0003-0166</t>
  </si>
  <si>
    <t>PARAMO LOPEZ ADELA PALMIRA</t>
  </si>
  <si>
    <t>11231-0000-0003-0181</t>
  </si>
  <si>
    <t>ROMO GONZALEZ LAURA MARCELA</t>
  </si>
  <si>
    <t>11231-0000-0003-0196</t>
  </si>
  <si>
    <t>NEGRETE ALVAREZ OSCAR ARTURO</t>
  </si>
  <si>
    <t>11231-0000-0003-0199</t>
  </si>
  <si>
    <t>CRUZ NUÑEZ CARLOS</t>
  </si>
  <si>
    <t>11231-0000-0003-0200</t>
  </si>
  <si>
    <t>DE ANDA ALVAREZ NICOLAS</t>
  </si>
  <si>
    <t>11231-0000-0003-0201</t>
  </si>
  <si>
    <t>GONZALEZ GARCIA JONATHAN JOSAFAT</t>
  </si>
  <si>
    <t>11231-0000-0003-0202</t>
  </si>
  <si>
    <t>LOFARO FUENTES AMALFI NILLILIA</t>
  </si>
  <si>
    <t>11231-0000-0003-0203</t>
  </si>
  <si>
    <t>MEDINA REGALADO ARANTXA CARRE</t>
  </si>
  <si>
    <t>11231-0000-0003-0205</t>
  </si>
  <si>
    <t>HERNANDEZ GOMEZ MA. DEL ROCIO</t>
  </si>
  <si>
    <t>11231-0000-0003-0206</t>
  </si>
  <si>
    <t>MARTINEZ HERMENEGILDO JOSE ANTONIO</t>
  </si>
  <si>
    <t>11231-0000-0003-0207</t>
  </si>
  <si>
    <t>SERNA GUERRERO MA. GUADALUPE</t>
  </si>
  <si>
    <t>11231-0000-0003-0232</t>
  </si>
  <si>
    <t>MACIAS GONZALEZ OFELIA</t>
  </si>
  <si>
    <t>11231-0000-0003-0239</t>
  </si>
  <si>
    <t>HERNANDEZ RODRIGUEZ EDUARDO</t>
  </si>
  <si>
    <t>11231-0000-0003-0242</t>
  </si>
  <si>
    <t>ALVAREZ MARICHES ISAIAS</t>
  </si>
  <si>
    <t>11231-0000-0003-0243</t>
  </si>
  <si>
    <t>ALVAREZ AKIL JUAN PABLO</t>
  </si>
  <si>
    <t>11231-0000-0003-0244</t>
  </si>
  <si>
    <t>LARA MARTINEZ MA ASUNCION</t>
  </si>
  <si>
    <t>11231-0000-0003-0255</t>
  </si>
  <si>
    <t>CORNEJO LOSADA FRANCISCO GERARDO</t>
  </si>
  <si>
    <t>11231-0000-0003-0256</t>
  </si>
  <si>
    <t>MENDOZA RAMOS CARLOS ALEJANDRO</t>
  </si>
  <si>
    <t>11231-0000-0003-0278</t>
  </si>
  <si>
    <t>VERA CORTES JOSE ANDRES</t>
  </si>
  <si>
    <t>11231-0000-0003-0280</t>
  </si>
  <si>
    <t>TORRES LOZANO JUAN GERARDO</t>
  </si>
  <si>
    <t>11231-0000-0003-0292</t>
  </si>
  <si>
    <t>LARA HIGUERA ROCIO MARGARITA</t>
  </si>
  <si>
    <t>11231-0000-0003-0305</t>
  </si>
  <si>
    <t>GARZA VILLANUEVA JULIO CESAR</t>
  </si>
  <si>
    <t>11231-0000-0003-0311</t>
  </si>
  <si>
    <t>ESPARZA ZAVALA KARINA</t>
  </si>
  <si>
    <t>11231-0000-0003-0341</t>
  </si>
  <si>
    <t>GRISELDA GARCIA LOZANO</t>
  </si>
  <si>
    <t>11231-0000-0002-0052</t>
  </si>
  <si>
    <t>MARTINEZ JUAREZ HUGO ENRIQUE</t>
  </si>
  <si>
    <t>11231-0000-0002-0113</t>
  </si>
  <si>
    <t>PICASSO OLVERA JORGE ARMANDO</t>
  </si>
  <si>
    <t>11231-0000-0002-0123</t>
  </si>
  <si>
    <t>CANCHOLA HERNANDEZ EMANUEL</t>
  </si>
  <si>
    <t>11231-0000-0003-0240</t>
  </si>
  <si>
    <t>11310-0000-0001-0008</t>
  </si>
  <si>
    <t>TELEFONOS DE MEXICO</t>
  </si>
  <si>
    <t>Por Recuperar</t>
  </si>
  <si>
    <t>11310-0000-0001-0010</t>
  </si>
  <si>
    <t>PADILLA HNOS IMPRSORA</t>
  </si>
  <si>
    <t>11310-0000-0001-0017</t>
  </si>
  <si>
    <t>GRUPO TURISTICO DEL CENTRO OCC</t>
  </si>
  <si>
    <t>11310-0000-0001-0037</t>
  </si>
  <si>
    <t>HOTELES MODERNOS SA DE CV</t>
  </si>
  <si>
    <t>11310-0000-0001-0043</t>
  </si>
  <si>
    <t>RAMIREZ CISNEROS JUAN MANUEL</t>
  </si>
  <si>
    <t>11310-0000-0001-0044</t>
  </si>
  <si>
    <t>LOPEZ ZENDEJAS ALBERTO</t>
  </si>
  <si>
    <t>11310-0000-0001-0045</t>
  </si>
  <si>
    <t>LEON OFICINA DE CONVENCIONES Y VISITANTE</t>
  </si>
  <si>
    <t>11310-0000-0001-0047</t>
  </si>
  <si>
    <t>OSORNIO CUADROS ARTURO</t>
  </si>
  <si>
    <t>11310-0000-0001-0061</t>
  </si>
  <si>
    <t>SANCHEZ GONZALEZ MARIA DEL SOL</t>
  </si>
  <si>
    <t>11310-0000-0001-0066</t>
  </si>
  <si>
    <t>GONZALEZ GALAN ARMANDO ANTONIO</t>
  </si>
  <si>
    <t>11310-0000-0001-0071</t>
  </si>
  <si>
    <t>SEGUROS EL POTOSI SA DE CV</t>
  </si>
  <si>
    <t>11310-0000-0001-0073</t>
  </si>
  <si>
    <t>RUJONA SA DE CV</t>
  </si>
  <si>
    <t>11310-0000-0001-0074</t>
  </si>
  <si>
    <t>MARTINEZ TORRES CARLOS ADOLFO</t>
  </si>
  <si>
    <t>11310-0000-0001-0078</t>
  </si>
  <si>
    <t>TRUJILLO LEMUS CESAR</t>
  </si>
  <si>
    <t>11310-0000-0001-0080</t>
  </si>
  <si>
    <t>TOLEDO MUÑOZ EDUARDO</t>
  </si>
  <si>
    <t>11310-0000-0001-0081</t>
  </si>
  <si>
    <t>JIMENEZ ROSAS PEDRO</t>
  </si>
  <si>
    <t>11310-0000-0001-0085</t>
  </si>
  <si>
    <t>11310-0000-0001-0086</t>
  </si>
  <si>
    <t>ARENAS MENA ALEJANDRO</t>
  </si>
  <si>
    <t>11310-0000-0001-0087</t>
  </si>
  <si>
    <t>GRUPO CODIGO</t>
  </si>
  <si>
    <t>11310-0000-0001-0088</t>
  </si>
  <si>
    <t>GODINEZ VILLANUEVA ABRAHAM</t>
  </si>
  <si>
    <t>11310-0000-0001-0090</t>
  </si>
  <si>
    <t>TS GLOBAL SOLUTION  SA DE CV</t>
  </si>
  <si>
    <t>11310-0000-0001-0091</t>
  </si>
  <si>
    <t>GASCA MACIAS KARLA EVELIA</t>
  </si>
  <si>
    <t>11310-0000-0001-0093</t>
  </si>
  <si>
    <t>GONZALEZ MONTUY JOSE LUIS</t>
  </si>
  <si>
    <t>11310-0000-0001-0094</t>
  </si>
  <si>
    <t>11310-0000-0001-0095</t>
  </si>
  <si>
    <t>RIVERA VARGAS DAVID ANGEL</t>
  </si>
  <si>
    <t>11310-0000-0001-0097</t>
  </si>
  <si>
    <t>CHAVEZ MONTOYA TERESA</t>
  </si>
  <si>
    <t>11310-0000-0001-0098</t>
  </si>
  <si>
    <t>RODRIGUEZ MACIAS ITZEL</t>
  </si>
  <si>
    <t>11310-0000-0001-0099</t>
  </si>
  <si>
    <t>PUBLICIDAD EFECTIVA DE LEON SA DE CV</t>
  </si>
  <si>
    <t>11310-0000-0001-0103</t>
  </si>
  <si>
    <t>CARDENAS CASTRO CARLOS ALBERTO</t>
  </si>
  <si>
    <t>11310-0000-0001-0104</t>
  </si>
  <si>
    <t>BODEGA DE VIDRIOS Y CRISTALES DE LEON</t>
  </si>
  <si>
    <t>11310-0000-0001-0110</t>
  </si>
  <si>
    <t>SERVICIOS CORPORATIVOS BROWS</t>
  </si>
  <si>
    <t>11310-0000-0001-0115</t>
  </si>
  <si>
    <t>MENDEZ GARCIA EDITH DEL ROSARIO</t>
  </si>
  <si>
    <t>11310-0000-0001-0117</t>
  </si>
  <si>
    <t>LUCA SILVIU CRISTIAN</t>
  </si>
  <si>
    <t>11310-0000-0001-0118</t>
  </si>
  <si>
    <t>SEARS OPERADORA MEXICO</t>
  </si>
  <si>
    <t>11310-0000-0001-0122</t>
  </si>
  <si>
    <t>COMISION FEDERAL DE ELECTRICIDAD</t>
  </si>
  <si>
    <t>11310-0000-0001-0125</t>
  </si>
  <si>
    <t>TORRES DIAZ ULISES ABRAHAM</t>
  </si>
  <si>
    <t>11310-0000-0001-0126</t>
  </si>
  <si>
    <t>MENDEZ AGUAYO MARIA FERNANDA</t>
  </si>
  <si>
    <t>11310-0000-0001-0128</t>
  </si>
  <si>
    <t>GECTECH DE MEXICO SA DE CV</t>
  </si>
  <si>
    <t>11310-0000-0001-0131</t>
  </si>
  <si>
    <t>QUALITAS COMPAÑIA DE SEGUROS SA DE CV</t>
  </si>
  <si>
    <t>11310-0000-0001-0132</t>
  </si>
  <si>
    <t>PROMOTORA DE HOTELES IMPERIAL SA DE CV</t>
  </si>
  <si>
    <t>11310-0000-0001-0135</t>
  </si>
  <si>
    <t>BERNAL PADILLA MAYRA VANESSA</t>
  </si>
  <si>
    <t>11310-0000-0001-0136</t>
  </si>
  <si>
    <t>HOTEL LAS HADAS RESORTS SA DE CV</t>
  </si>
  <si>
    <t>11310-0000-0001-0141</t>
  </si>
  <si>
    <t>GONZALEZ JAUREGUI JOSE LIBRADO</t>
  </si>
  <si>
    <t>11310-0000-0001-0143</t>
  </si>
  <si>
    <t>AUTOS PULLMAN SA DE CV</t>
  </si>
  <si>
    <t>11310-0000-0001-0146</t>
  </si>
  <si>
    <t>EDITORIAL MARTINICA SA DECV</t>
  </si>
  <si>
    <t>11310-0000-0001-0149</t>
  </si>
  <si>
    <t>PLANMEDIOS Y PRODUCCIONES SA DE CV</t>
  </si>
  <si>
    <t>11310-0000-0001-0156</t>
  </si>
  <si>
    <t>PONTEVEDRA HOTELERA SA DE CV</t>
  </si>
  <si>
    <t>11310-0000-0001-0175</t>
  </si>
  <si>
    <t>LOPEZ LOPEZ CHRISTIAN JESUS</t>
  </si>
  <si>
    <t>11310-0000-0001-0176</t>
  </si>
  <si>
    <t>JAUREGUI MUÑOZ JORGE ARTURO</t>
  </si>
  <si>
    <t>11310-0000-0001-0177</t>
  </si>
  <si>
    <t>OLVERA MORENO DAVID</t>
  </si>
  <si>
    <t>11310-0000-0001-0178</t>
  </si>
  <si>
    <t>PUIG DOMENE IVAN</t>
  </si>
  <si>
    <t>11310-0000-0001-0183</t>
  </si>
  <si>
    <t>SERVICIOS GASOLINEROS DE MEXICO SA DE CV</t>
  </si>
  <si>
    <t>11310-0000-0001-0184</t>
  </si>
  <si>
    <t>ZACANINI LAURA LILIANA</t>
  </si>
  <si>
    <t>11310-0000-0001-0185</t>
  </si>
  <si>
    <t>FLORES PELCASTRE RAYITO</t>
  </si>
  <si>
    <t>11310-0000-0001-0186</t>
  </si>
  <si>
    <t>MUÑOZ JOHANA ALEJANDRA</t>
  </si>
  <si>
    <t>11310-0000-0001-0187</t>
  </si>
  <si>
    <t>TOVAR GOMEZ ADALBERTO DE JESUS</t>
  </si>
  <si>
    <t>11310-0000-0001-0188</t>
  </si>
  <si>
    <t>MARTINEZ MARTINEZ MAURICIO</t>
  </si>
  <si>
    <t>11310-0000-0001-0189</t>
  </si>
  <si>
    <t>CAREAGA BARCENAS MARIA TERESA</t>
  </si>
  <si>
    <t>11310-0000-0001-0190</t>
  </si>
  <si>
    <t>SANCHEZ PACHECO VERONICA</t>
  </si>
  <si>
    <t>11310-0000-0001-0195</t>
  </si>
  <si>
    <t>OPERADORA FACTORY SA DE CV</t>
  </si>
  <si>
    <t>11310-0000-0001-0147</t>
  </si>
  <si>
    <t>HDI SEGUROS SA DE CV</t>
  </si>
  <si>
    <t>11310-0000-0001-0199</t>
  </si>
  <si>
    <t>EDENRED MÉXICO S.A. DE C.V.</t>
  </si>
  <si>
    <t>11310-0000-0001-0200</t>
  </si>
  <si>
    <t>GOMEZ DIAZ ANA CECILIA</t>
  </si>
  <si>
    <t>DIRECTORA GENERAL
LIC. LISETTE AHEDO ESPINOSA</t>
  </si>
  <si>
    <t>DIRECTORA DE ADMINISTRACIÓN Y FINANZAS
C.P. VERÓNICA GONZÁLEZ MORENO</t>
  </si>
  <si>
    <t>21111-0000-0003-0022</t>
  </si>
  <si>
    <t>SE REALIZARÁ PAGO</t>
  </si>
  <si>
    <t>21111-0000-0003-0025</t>
  </si>
  <si>
    <t>TOVAR LÓPEZ MIGUEL ANGEL</t>
  </si>
  <si>
    <t>21121-0000-0002-0024</t>
  </si>
  <si>
    <t>PINTURAS OLGELI SA DE CV</t>
  </si>
  <si>
    <t>21121-0000-0002-0080</t>
  </si>
  <si>
    <t>HOTELES MODERNOS</t>
  </si>
  <si>
    <t>21121-0000-0002-0082</t>
  </si>
  <si>
    <t>21121-0000-0002-0130</t>
  </si>
  <si>
    <t>21121-0000-0002-0223</t>
  </si>
  <si>
    <t>GRUPO NACIONAL PROVINCIAL SAB</t>
  </si>
  <si>
    <t>21121-0000-0002-0259</t>
  </si>
  <si>
    <t>CAMARENA MARQUEZ JAIME HUMBERTO</t>
  </si>
  <si>
    <t>21121-0000-0002-0338</t>
  </si>
  <si>
    <t>TINOCO GARCIA PAOLA</t>
  </si>
  <si>
    <t>21121-0000-0002-0349</t>
  </si>
  <si>
    <t>MENCHACA FERNANDEZ LUIS ALBERTO</t>
  </si>
  <si>
    <t>21121-0000-0002-0392</t>
  </si>
  <si>
    <t>21121-0000-0002-0428</t>
  </si>
  <si>
    <t>VAZQUEZ ZUÑIGA OSCAR ULISES</t>
  </si>
  <si>
    <t>21121-0000-0002-0456</t>
  </si>
  <si>
    <t>EOS SOLUCIONES S DE RL DE CV</t>
  </si>
  <si>
    <t>21121-0000-0002-0476</t>
  </si>
  <si>
    <t>AGUILAR JIMENEZ ERIK ALEJANDRO</t>
  </si>
  <si>
    <t>21121-0000-0002-0487</t>
  </si>
  <si>
    <t>CABRERA REYES ALICIA</t>
  </si>
  <si>
    <t>21121-0000-0002-0528</t>
  </si>
  <si>
    <t>ALCANTAR ALONSO MAURICIO ALEJANDRO</t>
  </si>
  <si>
    <t>21121-0000-0002-0538</t>
  </si>
  <si>
    <t>21121-0000-0002-0555</t>
  </si>
  <si>
    <t>LOPEZ GARCIA MARIA ELBA</t>
  </si>
  <si>
    <t>21121-0000-0002-0562</t>
  </si>
  <si>
    <t>SILVIU LUCA CRISTIAN</t>
  </si>
  <si>
    <t>21121-0000-0002-0609</t>
  </si>
  <si>
    <t>EVOLUTION SYSTEM SA DE CV</t>
  </si>
  <si>
    <t>21121-0000-0002-0615</t>
  </si>
  <si>
    <t>PEGASO PCS SA DE CV</t>
  </si>
  <si>
    <t>21121-0000-0002-0618</t>
  </si>
  <si>
    <t>RUBIO HERNANDEZ BEATRIZ AURORA</t>
  </si>
  <si>
    <t>21121-0000-0002-0619</t>
  </si>
  <si>
    <t>GUERRERO SALDAÑA JOSE ALEJANDRO</t>
  </si>
  <si>
    <t>21121-0000-0002-0622</t>
  </si>
  <si>
    <t>GARCIA BELMONTE JOSE GUADALUPE</t>
  </si>
  <si>
    <t>21121-0000-0002-0628</t>
  </si>
  <si>
    <t>MAQUINAS REFACCIONES Y SERVICIOS SA DE C</t>
  </si>
  <si>
    <t>21121-0000-0002-0630</t>
  </si>
  <si>
    <t>MERINO LUBETZKY ALONSO</t>
  </si>
  <si>
    <t>21121-0000-0002-0633</t>
  </si>
  <si>
    <t>DIAZ CUESTA GUILLERMO</t>
  </si>
  <si>
    <t>21121-0000-0002-0643</t>
  </si>
  <si>
    <t>21121-0000-0002-0652</t>
  </si>
  <si>
    <t>SEARS OPERADORA MEXICO SA DE CV</t>
  </si>
  <si>
    <t>21121-0000-0002-0665</t>
  </si>
  <si>
    <t>TORRES CUELLAR JUAN CARLOS</t>
  </si>
  <si>
    <t>21121-0000-0002-0687</t>
  </si>
  <si>
    <t>SERVIN AGUIRRE LOURDES SELENIA</t>
  </si>
  <si>
    <t>21121-0000-0002-0692</t>
  </si>
  <si>
    <t>MULTISERVICIOS ARELLANO SA DE CV</t>
  </si>
  <si>
    <t>21121-0000-0002-0697</t>
  </si>
  <si>
    <t>SOLER FRANCO CARLOS</t>
  </si>
  <si>
    <t>21121-0000-0002-0714</t>
  </si>
  <si>
    <t>OLIVARES CONTRERAS CRISTOPHER ADRIAN</t>
  </si>
  <si>
    <t>21121-0000-0002-0726</t>
  </si>
  <si>
    <t>GUERRERO SOTO MA ELENA</t>
  </si>
  <si>
    <t>21121-0000-0002-0781</t>
  </si>
  <si>
    <t>BERNAL PADILLA MAYRA VANESA</t>
  </si>
  <si>
    <t>21121-0000-0002-0883</t>
  </si>
  <si>
    <t>ESCOBAR RAMIREZ JULIETA</t>
  </si>
  <si>
    <t>21121-0000-0002-0931</t>
  </si>
  <si>
    <t>PEREZ PUENTE LUZ MARIA DE LOURDES</t>
  </si>
  <si>
    <t>21121-0000-0002-0972</t>
  </si>
  <si>
    <t>MACHUCA PAREDES CINDY</t>
  </si>
  <si>
    <t>21121-0000-0002-1025</t>
  </si>
  <si>
    <t>ASSOCIATION WHS RY</t>
  </si>
  <si>
    <t>21121-0000-0002-1291</t>
  </si>
  <si>
    <t>LOPEZ ARMENTA ANA ITZEL</t>
  </si>
  <si>
    <t>21121-0000-0002-1452</t>
  </si>
  <si>
    <t>GARCIA CARPIO GRACIELA DE MARIA</t>
  </si>
  <si>
    <t>21121-0000-0002-1477</t>
  </si>
  <si>
    <t>IMPEWEB SOLUCIONES SA DE CV</t>
  </si>
  <si>
    <t>21121-0000-0002-1489</t>
  </si>
  <si>
    <t>LAURENCIO ZARATE DANIELA</t>
  </si>
  <si>
    <t>21121-0000-0002-1603</t>
  </si>
  <si>
    <t>21121-0000-0002-1625</t>
  </si>
  <si>
    <t>MARES JASSO MARLEN MARGARITA</t>
  </si>
  <si>
    <t>21121-0000-0002-1728</t>
  </si>
  <si>
    <t>DIMITRIOS STAMOU</t>
  </si>
  <si>
    <t>21121-0000-0002-1741</t>
  </si>
  <si>
    <t>HUERTA ORTIZ CLAUDIA CATALINA</t>
  </si>
  <si>
    <t>21121-0000-0002-1788</t>
  </si>
  <si>
    <t>GENERADORES Y SERVICIOS DEL CENTRO SA DE</t>
  </si>
  <si>
    <t>21121-0000-0002-1794</t>
  </si>
  <si>
    <t>RODRIGUEZ JACINTO LETICIA</t>
  </si>
  <si>
    <t>21121-0000-0002-1905</t>
  </si>
  <si>
    <t>SALINAS GARCIA SALVADOR</t>
  </si>
  <si>
    <t>21121-0000-0002-2125</t>
  </si>
  <si>
    <t>GUERRERO CHAVEZ MARTINA REBECA</t>
  </si>
  <si>
    <t>21121-0000-0002-2165</t>
  </si>
  <si>
    <t>PEREZ PATLAN GABRIEL</t>
  </si>
  <si>
    <t>21121-0000-0002-0027</t>
  </si>
  <si>
    <t>IMPRESOS DEL BAJIO(IMEBA)</t>
  </si>
  <si>
    <t>21121-0000-0002-0693</t>
  </si>
  <si>
    <t>21121-0000-0002-0912</t>
  </si>
  <si>
    <t>SEGUROS EL POTOSI</t>
  </si>
  <si>
    <t>21121-0000-0002-0926</t>
  </si>
  <si>
    <t>MARES ROJAS PAOLA ABIGAIL</t>
  </si>
  <si>
    <t>21121-0000-0002-1140</t>
  </si>
  <si>
    <t>NAVARRO MENDEZ REYNALDO CESAR</t>
  </si>
  <si>
    <t>21121-0000-0002-1147</t>
  </si>
  <si>
    <t>COLORISTAS Y ASOCIADOS SA DE CV</t>
  </si>
  <si>
    <t>21121-0000-0002-1387</t>
  </si>
  <si>
    <t>PEREZ DELGADO MA DE LA LUZ</t>
  </si>
  <si>
    <t>21121-0000-0002-1586</t>
  </si>
  <si>
    <t>FERRETERA DE LEON SA DE CV</t>
  </si>
  <si>
    <t>21121-0000-0002-1494</t>
  </si>
  <si>
    <t>CANIBAL NETWORKS SA DE CV</t>
  </si>
  <si>
    <t>21121-0000-0002-1640</t>
  </si>
  <si>
    <t>21121-0000-0002-1738</t>
  </si>
  <si>
    <t>MORALES CUERVO ANA LUISA</t>
  </si>
  <si>
    <t>21121-0000-0002-1739</t>
  </si>
  <si>
    <t>ANDRADE GUEVARA SERGIO EMANUEL</t>
  </si>
  <si>
    <t>21121-0000-0002-1796</t>
  </si>
  <si>
    <t>TVMOS SA DE CV</t>
  </si>
  <si>
    <t>21121-0000-0002-1803</t>
  </si>
  <si>
    <t>SELECTA IMPRESORES SA DE CV</t>
  </si>
  <si>
    <t>21121-0000-0002-1832</t>
  </si>
  <si>
    <t>LOPEZ MACIAS EMMA ESTEFANIA</t>
  </si>
  <si>
    <t>21121-0000-0002-1889</t>
  </si>
  <si>
    <t>FERRETODO DEL BAJIO SA DE CV</t>
  </si>
  <si>
    <t>21121-0000-0002-1913</t>
  </si>
  <si>
    <t>HERNANDEZ TOVAR LIZBETH SHARAI</t>
  </si>
  <si>
    <t>21121-0000-0002-1928</t>
  </si>
  <si>
    <t>MARTINEZ HERNANDEZ ADELA</t>
  </si>
  <si>
    <t>21121-0000-0002-1929</t>
  </si>
  <si>
    <t>21121-0000-0002-1966</t>
  </si>
  <si>
    <t>GARCIA CERVANTES MA GLORIA</t>
  </si>
  <si>
    <t>21121-0000-0002-1989</t>
  </si>
  <si>
    <t>EDENRED MEXICO SA DE CV</t>
  </si>
  <si>
    <t>21121-0000-0002-1991</t>
  </si>
  <si>
    <t>FORTE LOGISTICA EN SEGURIDAD PRIVADA INT</t>
  </si>
  <si>
    <t>21121-0000-0002-2000</t>
  </si>
  <si>
    <t>MEDINA NAVARRO LUCIA</t>
  </si>
  <si>
    <t>21121-0000-0002-2014</t>
  </si>
  <si>
    <t>JIMENEZ MOEDANO LORENIE</t>
  </si>
  <si>
    <t>21121-0000-0002-2051</t>
  </si>
  <si>
    <t>GENERARTE CULTURA PARA LEON AC</t>
  </si>
  <si>
    <t>21121-0000-0002-2055</t>
  </si>
  <si>
    <t>RIVERA DIAZ RAFAEL</t>
  </si>
  <si>
    <t>21121-0000-0002-2076</t>
  </si>
  <si>
    <t>ZAVALA RAZO VICTOR ULISES</t>
  </si>
  <si>
    <t>21121-0000-0002-2078</t>
  </si>
  <si>
    <t>RAMOS SANCHEZ WILBER</t>
  </si>
  <si>
    <t>21121-0000-0002-2088</t>
  </si>
  <si>
    <t>CAPOTE MARIN ANABEL</t>
  </si>
  <si>
    <t>21121-0000-0002-2090</t>
  </si>
  <si>
    <t>TETUAN BARAJAS FRANCISCO EZEQUIEL</t>
  </si>
  <si>
    <t>21121-0000-0002-2100</t>
  </si>
  <si>
    <t>DIAZ OROZCO OLIVIA EUNICE</t>
  </si>
  <si>
    <t>21121-0000-0002-2120</t>
  </si>
  <si>
    <t>AGUADO MUÑOZ CARLOS EDUARDO</t>
  </si>
  <si>
    <t>21121-0000-0002-2121</t>
  </si>
  <si>
    <t>ALLARD NICOLAS MICHEL DANIEL</t>
  </si>
  <si>
    <t>21121-0000-0002-2124</t>
  </si>
  <si>
    <t>GAONA MENDEZ VIANEY JANET CECILIA</t>
  </si>
  <si>
    <t>21121-0000-0002-2163</t>
  </si>
  <si>
    <t>MUÑOZ RAMIRES KARLA JAZMIN</t>
  </si>
  <si>
    <t>21121-0000-0002-2175</t>
  </si>
  <si>
    <t>YEBRA MARTINEZ JORGE EDUARDO</t>
  </si>
  <si>
    <t>21121-0000-0002-2192</t>
  </si>
  <si>
    <t>FLORES ALBARRAN FRANCISCO</t>
  </si>
  <si>
    <t>21121-0000-0002-2194</t>
  </si>
  <si>
    <t>ULLOA PIÑON ILSE SARAI</t>
  </si>
  <si>
    <t>21121-0000-0002-2195</t>
  </si>
  <si>
    <t>DURAN LUNAR ISAAC NEFTALI</t>
  </si>
  <si>
    <t>21121-0000-0002-2196</t>
  </si>
  <si>
    <t>QUINTANILLA MELGAR ISAAC AARON</t>
  </si>
  <si>
    <t>21121-0000-0002-2199</t>
  </si>
  <si>
    <t>HERRERA REYES CAROLINA</t>
  </si>
  <si>
    <t>21121-0000-0002-2208</t>
  </si>
  <si>
    <t>BOTELLO RUEDA MARIANA</t>
  </si>
  <si>
    <t>21121-0000-0002-2209</t>
  </si>
  <si>
    <t>GRAFIMPRELI SA DE CV</t>
  </si>
  <si>
    <t>21121-0000-0002-2210</t>
  </si>
  <si>
    <t>PEREZ GUERRERO CLAUDIA MELINA</t>
  </si>
  <si>
    <t>21121-0000-0002-2211</t>
  </si>
  <si>
    <t>MARIN ESPINOZA JOSE GONZALO</t>
  </si>
  <si>
    <t>21121-0000-0002-2212</t>
  </si>
  <si>
    <t>CERON BECERRA ANGELICA PAULINA</t>
  </si>
  <si>
    <t>21121-0000-0002-2213</t>
  </si>
  <si>
    <t>LISJUAN RAMIREZ YURIKO</t>
  </si>
  <si>
    <t>21121-0000-0002-2216</t>
  </si>
  <si>
    <t>LOPEZ ARMENDARIZ ANA NAYELI</t>
  </si>
  <si>
    <t>21121-0000-0002-2217</t>
  </si>
  <si>
    <t>GARCIA LAZARO HUMBERTO</t>
  </si>
  <si>
    <t>21121-0000-0002-2218</t>
  </si>
  <si>
    <t>RODRIGUEZ FLORES ADRIAN</t>
  </si>
  <si>
    <t>21171-0000-0001-0001</t>
  </si>
  <si>
    <t>10% ISR RET HONORARIOS Y ARREND</t>
  </si>
  <si>
    <t>21171-0000-0001-0002</t>
  </si>
  <si>
    <t>ISPT</t>
  </si>
  <si>
    <t>21171-0000-0001-0010</t>
  </si>
  <si>
    <t>IMPUESTO RETENIDO AL EXTRANJERO</t>
  </si>
  <si>
    <t>21171-0000-0001-0011</t>
  </si>
  <si>
    <t>2.5% CEDULAR SERVICIOS PROFESIONALES</t>
  </si>
  <si>
    <t>21171-0000-0001-0013</t>
  </si>
  <si>
    <t>5% CEDULAR SERVICIOS PROFESIONALES</t>
  </si>
  <si>
    <t>21171-0000-0001-0014</t>
  </si>
  <si>
    <t>1.25% RET ISR REGIMEN SIMPLIFICADO</t>
  </si>
  <si>
    <t>21171-0000-0001-0015</t>
  </si>
  <si>
    <t>3% IMPUESTO SOBRE NOMINA</t>
  </si>
  <si>
    <t>21171-0000-0001-0017</t>
  </si>
  <si>
    <t>2% CEDULAR RESICO</t>
  </si>
  <si>
    <t>21172-0000-0001-0001</t>
  </si>
  <si>
    <t>CUOTAS IMSS</t>
  </si>
  <si>
    <t>21172-0000-0001-0004</t>
  </si>
  <si>
    <t>IMSS RETENIDO</t>
  </si>
  <si>
    <t>21179-0000-0001-0000</t>
  </si>
  <si>
    <t>IVA POR PAGAR</t>
  </si>
  <si>
    <t>21179-0000-0002-0000</t>
  </si>
  <si>
    <t>IVA TRASLADADO PENDIENTE DE COBRO</t>
  </si>
  <si>
    <t>SE REALIZARÀ COBRO</t>
  </si>
  <si>
    <t>SE ENTERA EN EL PAGO PROVISIONAL DEL MES DE SEPTIEMBRE 2025</t>
  </si>
  <si>
    <t>21190-0000-0001-0003</t>
  </si>
  <si>
    <t>DEPOSITOS TAQUILLA</t>
  </si>
  <si>
    <t>21190-0000-0001-0007</t>
  </si>
  <si>
    <t>PROV CAJA CHICA</t>
  </si>
  <si>
    <t>21190-0000-0001-0008</t>
  </si>
  <si>
    <t>VARIOS</t>
  </si>
  <si>
    <t>21190-0000-0001-0095</t>
  </si>
  <si>
    <t>ORDAZ VAZQUEZ MARIA ELENA</t>
  </si>
  <si>
    <t>21190-0000-0001-0111</t>
  </si>
  <si>
    <t>RODRIGUEZ OSCAR</t>
  </si>
  <si>
    <t>21190-0000-0001-0141</t>
  </si>
  <si>
    <t>GARCÍA JUAN ANTONIO</t>
  </si>
  <si>
    <t>21190-0000-0001-0176</t>
  </si>
  <si>
    <t>21190-0000-0001-0177</t>
  </si>
  <si>
    <t>DELGADO MAGAÑA NORA JUDITH</t>
  </si>
  <si>
    <t>21190-0000-0001-0201</t>
  </si>
  <si>
    <t>21190-0000-0001-0223</t>
  </si>
  <si>
    <t>AGUILERA ALFARO MELANIE</t>
  </si>
  <si>
    <t>21190-0000-0001-0294</t>
  </si>
  <si>
    <t>SANCHEZ ANDRADE REBECA</t>
  </si>
  <si>
    <t>21190-0000-0001-0335</t>
  </si>
  <si>
    <t>CENTENO GOMEZ RAFAEL</t>
  </si>
  <si>
    <t>21190-0000-0001-0350</t>
  </si>
  <si>
    <t>21190-0000-0001-0351</t>
  </si>
  <si>
    <t>21190-0000-0001-0356</t>
  </si>
  <si>
    <t>21190-0000-0001-0364</t>
  </si>
  <si>
    <t>21190-0000-0001-0403</t>
  </si>
  <si>
    <t>LINO BARAJAS ORLANDO URIEL</t>
  </si>
  <si>
    <t>21190-0000-0001-0448</t>
  </si>
  <si>
    <t>PLASCENCIA PANTOJA JUAN JOSE</t>
  </si>
  <si>
    <t>21190-0000-0001-0463</t>
  </si>
  <si>
    <t>ALFARO OSUNA ALFREDO</t>
  </si>
  <si>
    <t>21190-0000-0001-0464</t>
  </si>
  <si>
    <t>MORENO RIVERA ISRAEL</t>
  </si>
  <si>
    <t>21190-0000-0001-0465</t>
  </si>
  <si>
    <t>NEGRETE NUÑEZ EVANGELINA</t>
  </si>
  <si>
    <t>21190-0000-0001-0466</t>
  </si>
  <si>
    <t>RIVERA RAMIREZ GRACIELA</t>
  </si>
  <si>
    <t>21190-0000-0001-0468</t>
  </si>
  <si>
    <t>21190-0000-0001-0474</t>
  </si>
  <si>
    <t>GARCIA OROZCO JOSE ADRIAN</t>
  </si>
  <si>
    <t>21190-0000-0001-0482</t>
  </si>
  <si>
    <t>RAMIREZ GONZALEZ LEONARDO</t>
  </si>
  <si>
    <t>21190-0000-0001-0494</t>
  </si>
  <si>
    <t>CASTILLO CONTRERAS JUAN SEBASTIAN</t>
  </si>
  <si>
    <t>21190-0000-0001-0498</t>
  </si>
  <si>
    <t>RODRIGUEZ GUTIERREZ ILEANA</t>
  </si>
  <si>
    <t>21190-0000-0001-0500</t>
  </si>
  <si>
    <t>21190-0000-0001-0503</t>
  </si>
  <si>
    <t>ORTIZ HERNANDEZ NOHEMI DEL ROCIO</t>
  </si>
  <si>
    <t>21190-0000-0001-0508</t>
  </si>
  <si>
    <t>MONTES MEZA MARIA ALEJANDRA</t>
  </si>
  <si>
    <t>21190-0000-0001-0541</t>
  </si>
  <si>
    <t>SHEINSVILLE</t>
  </si>
  <si>
    <t>21190-0000-0001-0542</t>
  </si>
  <si>
    <t>BANCO DEL BAJIO</t>
  </si>
  <si>
    <t>21190-0000-0001-0543</t>
  </si>
  <si>
    <t>21190-0000-0001-0545</t>
  </si>
  <si>
    <t>MARTINEZ CABRERA CARLOS ALBERTO</t>
  </si>
  <si>
    <t>21190-0000-0001-0556</t>
  </si>
  <si>
    <t>LAURA PATRICIA DIAZ GODINEZ</t>
  </si>
  <si>
    <t>21190-0000-0001-0561</t>
  </si>
  <si>
    <t>CORNEJO ÀVILA CHRISTIAN ENRIQUE</t>
  </si>
  <si>
    <t>21190-0000-0001-0562</t>
  </si>
  <si>
    <t>LOZANO ESPINOZA JOSUÈ ÀNGEL</t>
  </si>
  <si>
    <t>21190-0000-0002-0001</t>
  </si>
  <si>
    <t>ANTICPO RENTA DE STANDS</t>
  </si>
  <si>
    <t>21190-0000-0002-0002</t>
  </si>
  <si>
    <t>ANTICIPO RENTA TEATROS</t>
  </si>
  <si>
    <t>21190-0000-0002-0004</t>
  </si>
  <si>
    <t>ANTICIPO OTROS</t>
  </si>
  <si>
    <t>21190-0000-0003-0003</t>
  </si>
  <si>
    <t>FONDO DE AHORRO</t>
  </si>
  <si>
    <t>21190-0000-0003-0004</t>
  </si>
  <si>
    <t>FONACOT</t>
  </si>
  <si>
    <t>21190-0000-0003-0005</t>
  </si>
  <si>
    <t>RET INFONAVIT(CREDITOS)</t>
  </si>
  <si>
    <t>12412-5121-0000-0000</t>
  </si>
  <si>
    <t>MUEBLES, EXCEPTO DE OFICINA Y ESTANTERÍA</t>
  </si>
  <si>
    <t>12441-5411-0000-0000</t>
  </si>
  <si>
    <t>VEHICULOS Y  EQUIPO TERRESTRE</t>
  </si>
  <si>
    <t>12465-5651-0000-0000</t>
  </si>
  <si>
    <t>12467-5671-0000-0000</t>
  </si>
  <si>
    <t>12469-5691-0000-0000</t>
  </si>
  <si>
    <t>12510-5911-0000-0000</t>
  </si>
  <si>
    <t>SOFTWARE</t>
  </si>
  <si>
    <t>12731-0000-0001-0000</t>
  </si>
  <si>
    <t>COMUNICACIONES NEXTEL DE MEXICO</t>
  </si>
  <si>
    <t>12731-0000-0002-0000</t>
  </si>
  <si>
    <t>COMISION FEDERAL DE ELCTRICIDAD</t>
  </si>
  <si>
    <t>LINEA RECTA</t>
  </si>
  <si>
    <t>MENSUAL</t>
  </si>
  <si>
    <t>10% Y 30% DE EQUIPO DE COMPUTO</t>
  </si>
  <si>
    <t>10% Y 35%</t>
  </si>
  <si>
    <t>SUELDO DEL PERSONAL BASE</t>
  </si>
  <si>
    <t>SUELDO MAESTROS</t>
  </si>
  <si>
    <t>CORRESPONDE A GASTOS QUE SE REALIZAN PARA LLEVAR A CABO DIVERSOS PROYECTOS EN LOS QUE SE INCLUYEN HONORARIOS DE ARTISTAS, HOTELES, TRANSPORTE,COMIDAS ENTRE OTROS</t>
  </si>
  <si>
    <t>AVILA MONTES JUAN ANTONIO</t>
  </si>
  <si>
    <t>GARZA LOZORNIO FRANCISCO JOSE</t>
  </si>
  <si>
    <t>'21121-0000-0002-0525</t>
  </si>
  <si>
    <t>21121-0000-0002-1091</t>
  </si>
  <si>
    <t>SE ENTERA EN EL PAGO PROVISIONAL DEL MES DE OCTUBRE 2025</t>
  </si>
  <si>
    <t>SE ENTERA EN EL PAGO PROVISIONAL DEL MES DE OCTUBRE 2026</t>
  </si>
  <si>
    <t>SE ENTERA EN EL PAGO PROVISIONAL DEL MES DE OCTUBRE 2027</t>
  </si>
  <si>
    <t>SE ENTERA EN EL PAGO PROVISIONAL DEL MES DE OCTUBRE 2028</t>
  </si>
  <si>
    <t>SE ENTERA EN EL PAGO PROVISIONAL DEL MES DE OCTUBRE 2029</t>
  </si>
  <si>
    <t>SE ENTERA EN EL PAGO PROVISIONAL DEL MES DE OCTUBRE 2030</t>
  </si>
  <si>
    <t>SE ENTERA EN EL PAGO PROVISIONAL DEL MES DE OCTUBRE 2031</t>
  </si>
  <si>
    <t>SE ENTERA EN EL PAGO PROVISIONAL DEL MES DE OCTUBRE 2032</t>
  </si>
  <si>
    <t>SE REALIZARÀ PAGO EN LIQUIDACIÒN IMSS 5TO BIMESTRE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</si>
</sst>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2" fillId="0" borderId="1"/>
    <xf numFmtId="0" fontId="12" fillId="0" borderId="1"/>
    <xf numFmtId="43" fontId="13" fillId="0" borderId="0" applyFont="0" applyFill="0" applyBorder="0" applyAlignment="0" applyProtection="0"/>
    <xf numFmtId="0" fontId="12" fillId="0" borderId="1"/>
    <xf numFmtId="0" fontId="14" fillId="0" borderId="1"/>
  </cellStyleXfs>
  <cellXfs count="160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/>
    </xf>
    <xf numFmtId="0" fontId="3" fillId="0" borderId="12" xfId="0" applyFont="1" applyBorder="1"/>
    <xf numFmtId="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4" fontId="3" fillId="0" borderId="1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4" fontId="8" fillId="0" borderId="12" xfId="0" applyNumberFormat="1" applyFont="1" applyBorder="1" applyAlignment="1">
      <alignment horizontal="right" vertical="center"/>
    </xf>
    <xf numFmtId="0" fontId="7" fillId="3" borderId="11" xfId="0" applyFont="1" applyFill="1" applyBorder="1" applyAlignment="1">
      <alignment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5" borderId="1" xfId="0" applyFont="1" applyFill="1" applyBorder="1"/>
    <xf numFmtId="4" fontId="8" fillId="6" borderId="1" xfId="0" applyNumberFormat="1" applyFont="1" applyFill="1" applyBorder="1"/>
    <xf numFmtId="0" fontId="10" fillId="7" borderId="1" xfId="0" applyFont="1" applyFill="1" applyBorder="1"/>
    <xf numFmtId="10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10" fontId="9" fillId="4" borderId="1" xfId="0" applyNumberFormat="1" applyFont="1" applyFill="1" applyBorder="1"/>
    <xf numFmtId="0" fontId="10" fillId="5" borderId="1" xfId="0" applyFont="1" applyFill="1" applyBorder="1" applyAlignment="1">
      <alignment horizontal="center"/>
    </xf>
    <xf numFmtId="10" fontId="10" fillId="5" borderId="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0" fontId="8" fillId="0" borderId="1" xfId="1" applyFont="1" applyAlignment="1">
      <alignment horizontal="left"/>
    </xf>
    <xf numFmtId="0" fontId="8" fillId="0" borderId="1" xfId="1" applyFont="1"/>
    <xf numFmtId="4" fontId="8" fillId="0" borderId="1" xfId="1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8" fillId="0" borderId="1" xfId="2" applyFont="1" applyAlignment="1">
      <alignment horizontal="left"/>
    </xf>
    <xf numFmtId="0" fontId="8" fillId="0" borderId="1" xfId="2" applyFont="1"/>
    <xf numFmtId="4" fontId="8" fillId="0" borderId="1" xfId="2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1" xfId="4" applyFont="1"/>
    <xf numFmtId="4" fontId="8" fillId="0" borderId="1" xfId="4" applyNumberFormat="1" applyFont="1" applyAlignment="1">
      <alignment horizontal="right"/>
    </xf>
    <xf numFmtId="4" fontId="8" fillId="0" borderId="1" xfId="4" applyNumberFormat="1" applyFont="1"/>
    <xf numFmtId="43" fontId="0" fillId="0" borderId="0" xfId="3" applyFont="1"/>
    <xf numFmtId="0" fontId="11" fillId="0" borderId="1" xfId="5" applyFont="1" applyAlignment="1" applyProtection="1">
      <alignment horizontal="center" wrapText="1"/>
      <protection locked="0"/>
    </xf>
    <xf numFmtId="0" fontId="11" fillId="0" borderId="1" xfId="5" applyFont="1" applyAlignment="1" applyProtection="1">
      <alignment horizontal="center" vertical="top" wrapText="1"/>
      <protection locked="0"/>
    </xf>
    <xf numFmtId="0" fontId="11" fillId="0" borderId="1" xfId="5" applyFont="1" applyAlignment="1" applyProtection="1">
      <alignment horizontal="center" vertical="center" wrapText="1"/>
      <protection locked="0"/>
    </xf>
    <xf numFmtId="4" fontId="0" fillId="0" borderId="0" xfId="0" applyNumberFormat="1"/>
    <xf numFmtId="9" fontId="8" fillId="0" borderId="0" xfId="0" applyNumberFormat="1" applyFont="1" applyAlignment="1">
      <alignment horizontal="center"/>
    </xf>
    <xf numFmtId="0" fontId="8" fillId="0" borderId="1" xfId="4" applyFont="1" applyAlignment="1">
      <alignment horizontal="center" wrapText="1"/>
    </xf>
    <xf numFmtId="9" fontId="8" fillId="0" borderId="1" xfId="4" applyNumberFormat="1" applyFont="1" applyAlignment="1">
      <alignment horizontal="center"/>
    </xf>
    <xf numFmtId="0" fontId="11" fillId="0" borderId="1" xfId="4" applyFont="1" applyAlignment="1">
      <alignment horizontal="left" vertical="top"/>
    </xf>
    <xf numFmtId="0" fontId="11" fillId="0" borderId="1" xfId="4" applyFont="1" applyAlignment="1">
      <alignment horizontal="left"/>
    </xf>
    <xf numFmtId="0" fontId="1" fillId="0" borderId="0" xfId="0" applyFont="1"/>
    <xf numFmtId="10" fontId="2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7" fillId="0" borderId="0" xfId="0" applyNumberFormat="1" applyFont="1" applyAlignment="1">
      <alignment horizontal="right"/>
    </xf>
    <xf numFmtId="0" fontId="2" fillId="3" borderId="20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0" borderId="23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3" fillId="0" borderId="25" xfId="0" applyFont="1" applyBorder="1"/>
    <xf numFmtId="0" fontId="0" fillId="0" borderId="24" xfId="0" applyBorder="1"/>
    <xf numFmtId="0" fontId="0" fillId="0" borderId="25" xfId="0" applyBorder="1"/>
    <xf numFmtId="0" fontId="4" fillId="0" borderId="25" xfId="0" applyFont="1" applyBorder="1"/>
    <xf numFmtId="0" fontId="5" fillId="0" borderId="25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3" fillId="0" borderId="27" xfId="0" applyFont="1" applyBorder="1"/>
    <xf numFmtId="10" fontId="3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0" fontId="11" fillId="0" borderId="1" xfId="5" applyFont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11" fillId="0" borderId="1" xfId="5" applyFont="1" applyAlignment="1" applyProtection="1">
      <alignment horizontal="center" vertical="top" wrapText="1"/>
      <protection locked="0"/>
    </xf>
    <xf numFmtId="0" fontId="6" fillId="0" borderId="13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0" borderId="1" xfId="5" applyFont="1" applyAlignment="1" applyProtection="1">
      <alignment horizontal="center" vertical="center" wrapText="1"/>
      <protection locked="0"/>
    </xf>
    <xf numFmtId="0" fontId="7" fillId="8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1" xfId="0" applyFont="1" applyBorder="1"/>
  </cellXfs>
  <cellStyles count="6">
    <cellStyle name="Millares" xfId="3" builtinId="3"/>
    <cellStyle name="Normal" xfId="0" builtinId="0"/>
    <cellStyle name="Normal 2 2" xfId="5" xr:uid="{E0BE323A-05A1-4C09-9F02-440F02E13AB8}"/>
    <cellStyle name="Normal 2 3" xfId="2" xr:uid="{6B265EB0-8043-493A-9023-415164B68C29}"/>
    <cellStyle name="Normal 3" xfId="1" xr:uid="{99B7750B-E966-4E48-A91B-DDF82FF99A6C}"/>
    <cellStyle name="Normal 3 3" xfId="4" xr:uid="{1FAA8172-5C17-4C33-8786-6C98BC268E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51"/>
  <sheetViews>
    <sheetView topLeftCell="A5" workbookViewId="0">
      <selection activeCell="G27" sqref="G27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38" t="s">
        <v>586</v>
      </c>
      <c r="B1" s="139"/>
      <c r="C1" s="55" t="s">
        <v>0</v>
      </c>
      <c r="D1" s="56">
        <v>2025</v>
      </c>
    </row>
    <row r="2" spans="1:4" ht="11.25" customHeight="1" x14ac:dyDescent="0.25">
      <c r="A2" s="140" t="s">
        <v>1</v>
      </c>
      <c r="B2" s="141"/>
      <c r="C2" s="57" t="s">
        <v>2</v>
      </c>
      <c r="D2" s="58" t="s">
        <v>588</v>
      </c>
    </row>
    <row r="3" spans="1:4" ht="11.25" customHeight="1" x14ac:dyDescent="0.25">
      <c r="A3" s="140" t="s">
        <v>587</v>
      </c>
      <c r="B3" s="141"/>
      <c r="C3" s="57" t="s">
        <v>3</v>
      </c>
      <c r="D3" s="59">
        <v>3</v>
      </c>
    </row>
    <row r="4" spans="1:4" ht="11.25" customHeight="1" x14ac:dyDescent="0.25">
      <c r="A4" s="142" t="s">
        <v>4</v>
      </c>
      <c r="B4" s="143"/>
      <c r="C4" s="60"/>
      <c r="D4" s="61"/>
    </row>
    <row r="5" spans="1:4" ht="15" customHeight="1" thickBot="1" x14ac:dyDescent="0.3">
      <c r="A5" s="118" t="s">
        <v>5</v>
      </c>
      <c r="B5" s="119" t="s">
        <v>6</v>
      </c>
      <c r="C5" s="1"/>
      <c r="D5" s="1"/>
    </row>
    <row r="6" spans="1:4" ht="9.75" customHeight="1" x14ac:dyDescent="0.25">
      <c r="A6" s="120"/>
      <c r="B6" s="121"/>
      <c r="C6" s="1"/>
      <c r="D6" s="1"/>
    </row>
    <row r="7" spans="1:4" ht="9.75" customHeight="1" x14ac:dyDescent="0.25">
      <c r="A7" s="122"/>
      <c r="B7" s="123" t="s">
        <v>7</v>
      </c>
      <c r="C7" s="1"/>
      <c r="D7" s="1"/>
    </row>
    <row r="8" spans="1:4" ht="9.75" customHeight="1" x14ac:dyDescent="0.25">
      <c r="A8" s="122"/>
      <c r="B8" s="123"/>
      <c r="C8" s="1"/>
      <c r="D8" s="1"/>
    </row>
    <row r="9" spans="1:4" ht="11.25" customHeight="1" x14ac:dyDescent="0.25">
      <c r="A9" s="122"/>
      <c r="B9" s="124" t="s">
        <v>8</v>
      </c>
      <c r="C9" s="1"/>
      <c r="D9" s="1"/>
    </row>
    <row r="10" spans="1:4" ht="11.25" customHeight="1" x14ac:dyDescent="0.25">
      <c r="A10" s="125" t="s">
        <v>9</v>
      </c>
      <c r="B10" s="126" t="s">
        <v>10</v>
      </c>
      <c r="C10" s="1"/>
      <c r="D10" s="1"/>
    </row>
    <row r="11" spans="1:4" ht="11.25" customHeight="1" x14ac:dyDescent="0.25">
      <c r="A11" s="125" t="s">
        <v>11</v>
      </c>
      <c r="B11" s="126" t="s">
        <v>12</v>
      </c>
      <c r="C11" s="1"/>
      <c r="D11" s="1"/>
    </row>
    <row r="12" spans="1:4" ht="11.25" customHeight="1" x14ac:dyDescent="0.25">
      <c r="A12" s="125" t="s">
        <v>13</v>
      </c>
      <c r="B12" s="126" t="s">
        <v>14</v>
      </c>
      <c r="C12" s="1"/>
      <c r="D12" s="1"/>
    </row>
    <row r="13" spans="1:4" ht="11.25" customHeight="1" x14ac:dyDescent="0.25">
      <c r="A13" s="125" t="s">
        <v>15</v>
      </c>
      <c r="B13" s="126" t="s">
        <v>16</v>
      </c>
      <c r="C13" s="1"/>
      <c r="D13" s="1"/>
    </row>
    <row r="14" spans="1:4" ht="11.25" customHeight="1" x14ac:dyDescent="0.25">
      <c r="A14" s="125" t="s">
        <v>17</v>
      </c>
      <c r="B14" s="126" t="s">
        <v>18</v>
      </c>
      <c r="C14" s="1"/>
      <c r="D14" s="1"/>
    </row>
    <row r="15" spans="1:4" ht="11.25" customHeight="1" x14ac:dyDescent="0.25">
      <c r="A15" s="125" t="s">
        <v>19</v>
      </c>
      <c r="B15" s="126" t="s">
        <v>20</v>
      </c>
      <c r="C15" s="1"/>
      <c r="D15" s="1"/>
    </row>
    <row r="16" spans="1:4" ht="11.25" customHeight="1" x14ac:dyDescent="0.25">
      <c r="A16" s="125" t="s">
        <v>21</v>
      </c>
      <c r="B16" s="126" t="s">
        <v>22</v>
      </c>
      <c r="C16" s="1"/>
      <c r="D16" s="1"/>
    </row>
    <row r="17" spans="1:2" ht="11.25" customHeight="1" x14ac:dyDescent="0.25">
      <c r="A17" s="125" t="s">
        <v>23</v>
      </c>
      <c r="B17" s="126" t="s">
        <v>24</v>
      </c>
    </row>
    <row r="18" spans="1:2" ht="11.25" customHeight="1" x14ac:dyDescent="0.25">
      <c r="A18" s="125" t="s">
        <v>25</v>
      </c>
      <c r="B18" s="126" t="s">
        <v>26</v>
      </c>
    </row>
    <row r="19" spans="1:2" ht="11.25" customHeight="1" x14ac:dyDescent="0.25">
      <c r="A19" s="125" t="s">
        <v>27</v>
      </c>
      <c r="B19" s="126" t="s">
        <v>28</v>
      </c>
    </row>
    <row r="20" spans="1:2" ht="11.25" customHeight="1" x14ac:dyDescent="0.25">
      <c r="A20" s="125" t="s">
        <v>29</v>
      </c>
      <c r="B20" s="126" t="s">
        <v>30</v>
      </c>
    </row>
    <row r="21" spans="1:2" ht="11.25" customHeight="1" x14ac:dyDescent="0.25">
      <c r="A21" s="125" t="s">
        <v>31</v>
      </c>
      <c r="B21" s="126" t="s">
        <v>32</v>
      </c>
    </row>
    <row r="22" spans="1:2" ht="11.25" customHeight="1" x14ac:dyDescent="0.25">
      <c r="A22" s="125" t="s">
        <v>33</v>
      </c>
      <c r="B22" s="126" t="s">
        <v>34</v>
      </c>
    </row>
    <row r="23" spans="1:2" ht="11.25" customHeight="1" x14ac:dyDescent="0.25">
      <c r="A23" s="125" t="s">
        <v>35</v>
      </c>
      <c r="B23" s="126" t="s">
        <v>36</v>
      </c>
    </row>
    <row r="24" spans="1:2" ht="11.25" customHeight="1" x14ac:dyDescent="0.25">
      <c r="A24" s="125" t="s">
        <v>37</v>
      </c>
      <c r="B24" s="126" t="s">
        <v>38</v>
      </c>
    </row>
    <row r="25" spans="1:2" ht="11.25" customHeight="1" x14ac:dyDescent="0.25">
      <c r="A25" s="125" t="s">
        <v>39</v>
      </c>
      <c r="B25" s="126" t="s">
        <v>40</v>
      </c>
    </row>
    <row r="26" spans="1:2" ht="11.25" customHeight="1" x14ac:dyDescent="0.25">
      <c r="A26" s="125" t="s">
        <v>41</v>
      </c>
      <c r="B26" s="126" t="s">
        <v>42</v>
      </c>
    </row>
    <row r="27" spans="1:2" ht="11.25" customHeight="1" x14ac:dyDescent="0.25">
      <c r="A27" s="125" t="s">
        <v>43</v>
      </c>
      <c r="B27" s="126" t="s">
        <v>44</v>
      </c>
    </row>
    <row r="28" spans="1:2" ht="11.25" customHeight="1" x14ac:dyDescent="0.25">
      <c r="A28" s="125" t="s">
        <v>45</v>
      </c>
      <c r="B28" s="126" t="s">
        <v>46</v>
      </c>
    </row>
    <row r="29" spans="1:2" ht="11.25" customHeight="1" x14ac:dyDescent="0.25">
      <c r="A29" s="125" t="s">
        <v>47</v>
      </c>
      <c r="B29" s="126" t="s">
        <v>48</v>
      </c>
    </row>
    <row r="30" spans="1:2" ht="11.25" customHeight="1" x14ac:dyDescent="0.25">
      <c r="A30" s="125" t="s">
        <v>49</v>
      </c>
      <c r="B30" s="126" t="s">
        <v>50</v>
      </c>
    </row>
    <row r="31" spans="1:2" ht="11.25" customHeight="1" x14ac:dyDescent="0.25">
      <c r="A31" s="125" t="s">
        <v>51</v>
      </c>
      <c r="B31" s="126" t="s">
        <v>52</v>
      </c>
    </row>
    <row r="32" spans="1:2" ht="11.25" customHeight="1" x14ac:dyDescent="0.25">
      <c r="A32" s="125" t="s">
        <v>53</v>
      </c>
      <c r="B32" s="126" t="s">
        <v>54</v>
      </c>
    </row>
    <row r="33" spans="1:2" ht="11.25" customHeight="1" x14ac:dyDescent="0.25">
      <c r="A33" s="127"/>
      <c r="B33" s="128"/>
    </row>
    <row r="34" spans="1:2" ht="11.25" customHeight="1" x14ac:dyDescent="0.25">
      <c r="A34" s="127"/>
      <c r="B34" s="128"/>
    </row>
    <row r="35" spans="1:2" ht="11.25" customHeight="1" x14ac:dyDescent="0.25">
      <c r="A35" s="125" t="s">
        <v>55</v>
      </c>
      <c r="B35" s="129" t="s">
        <v>56</v>
      </c>
    </row>
    <row r="36" spans="1:2" ht="11.25" customHeight="1" x14ac:dyDescent="0.25">
      <c r="A36" s="125" t="s">
        <v>57</v>
      </c>
      <c r="B36" s="129" t="s">
        <v>58</v>
      </c>
    </row>
    <row r="37" spans="1:2" ht="11.25" customHeight="1" x14ac:dyDescent="0.25">
      <c r="A37" s="122"/>
      <c r="B37" s="126"/>
    </row>
    <row r="38" spans="1:2" ht="11.25" customHeight="1" x14ac:dyDescent="0.25">
      <c r="A38" s="122"/>
      <c r="B38" s="123" t="s">
        <v>59</v>
      </c>
    </row>
    <row r="39" spans="1:2" ht="11.25" customHeight="1" x14ac:dyDescent="0.25">
      <c r="A39" s="122" t="s">
        <v>60</v>
      </c>
      <c r="B39" s="129" t="s">
        <v>61</v>
      </c>
    </row>
    <row r="40" spans="1:2" ht="11.25" customHeight="1" x14ac:dyDescent="0.25">
      <c r="A40" s="122"/>
      <c r="B40" s="129" t="s">
        <v>62</v>
      </c>
    </row>
    <row r="41" spans="1:2" ht="11.25" customHeight="1" x14ac:dyDescent="0.25">
      <c r="A41" s="122"/>
      <c r="B41" s="130" t="s">
        <v>63</v>
      </c>
    </row>
    <row r="42" spans="1:2" ht="11.25" customHeight="1" x14ac:dyDescent="0.25">
      <c r="A42" s="122"/>
      <c r="B42" s="130" t="s">
        <v>64</v>
      </c>
    </row>
    <row r="43" spans="1:2" ht="9.75" customHeight="1" thickBot="1" x14ac:dyDescent="0.3">
      <c r="A43" s="131"/>
      <c r="B43" s="132"/>
    </row>
    <row r="44" spans="1:2" ht="9.75" customHeight="1" x14ac:dyDescent="0.25">
      <c r="A44" s="1"/>
      <c r="B44" s="1"/>
    </row>
    <row r="45" spans="1:2" ht="32.25" customHeight="1" x14ac:dyDescent="0.25">
      <c r="A45" s="136" t="s">
        <v>65</v>
      </c>
      <c r="B45" s="137"/>
    </row>
    <row r="51" spans="2:5" ht="23.25" x14ac:dyDescent="0.25">
      <c r="B51" s="104" t="s">
        <v>1221</v>
      </c>
      <c r="C51" s="135" t="s">
        <v>1222</v>
      </c>
      <c r="D51" s="135"/>
      <c r="E51" s="135"/>
    </row>
  </sheetData>
  <mergeCells count="6">
    <mergeCell ref="C51:E51"/>
    <mergeCell ref="A45:B45"/>
    <mergeCell ref="A1:B1"/>
    <mergeCell ref="A2:B2"/>
    <mergeCell ref="A3:B3"/>
    <mergeCell ref="A4:B4"/>
  </mergeCells>
  <dataValidations disablePrompts="1"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0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E322"/>
  <sheetViews>
    <sheetView topLeftCell="A290" zoomScaleNormal="100" workbookViewId="0">
      <selection sqref="A1:E323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44" t="str">
        <f>'Notas a los Edos Financieros'!A1</f>
        <v>INSTITUTO CULTURAL DE LEÓN</v>
      </c>
      <c r="B1" s="145"/>
      <c r="C1" s="145"/>
      <c r="D1" s="69" t="s">
        <v>0</v>
      </c>
      <c r="E1" s="63">
        <f>'Notas a los Edos Financieros'!D1</f>
        <v>2025</v>
      </c>
    </row>
    <row r="2" spans="1:5" ht="11.25" customHeight="1" x14ac:dyDescent="0.25">
      <c r="A2" s="144" t="s">
        <v>66</v>
      </c>
      <c r="B2" s="145"/>
      <c r="C2" s="145"/>
      <c r="D2" s="69" t="s">
        <v>2</v>
      </c>
      <c r="E2" s="63" t="str">
        <f>'Notas a los Edos Financieros'!D2</f>
        <v>Trimestral</v>
      </c>
    </row>
    <row r="3" spans="1:5" ht="11.25" customHeight="1" x14ac:dyDescent="0.25">
      <c r="A3" s="144" t="str">
        <f>'Notas a los Edos Financieros'!A3</f>
        <v>Del 01 de enero al 30 de septiembre de 2025</v>
      </c>
      <c r="B3" s="145"/>
      <c r="C3" s="145"/>
      <c r="D3" s="69" t="s">
        <v>3</v>
      </c>
      <c r="E3" s="63">
        <f>'Notas a los Edos Financieros'!D3</f>
        <v>3</v>
      </c>
    </row>
    <row r="4" spans="1:5" ht="11.25" customHeight="1" x14ac:dyDescent="0.25">
      <c r="A4" s="144" t="s">
        <v>4</v>
      </c>
      <c r="B4" s="145"/>
      <c r="C4" s="145"/>
      <c r="D4" s="70"/>
      <c r="E4" s="70"/>
    </row>
    <row r="5" spans="1:5" ht="9.75" customHeight="1" x14ac:dyDescent="0.25">
      <c r="A5" s="64" t="s">
        <v>67</v>
      </c>
      <c r="B5" s="65"/>
      <c r="C5" s="65"/>
      <c r="D5" s="71"/>
      <c r="E5" s="65"/>
    </row>
    <row r="6" spans="1:5" ht="9.75" customHeight="1" x14ac:dyDescent="0.25">
      <c r="A6" s="2"/>
      <c r="B6" s="2"/>
      <c r="C6" s="2"/>
      <c r="D6" s="6"/>
      <c r="E6" s="2"/>
    </row>
    <row r="7" spans="1:5" ht="15" customHeight="1" x14ac:dyDescent="0.25">
      <c r="A7" s="65" t="s">
        <v>68</v>
      </c>
      <c r="B7" s="65"/>
      <c r="C7" s="65"/>
      <c r="D7" s="71"/>
      <c r="E7" s="65"/>
    </row>
    <row r="8" spans="1:5" ht="15" customHeight="1" x14ac:dyDescent="0.25">
      <c r="A8" s="66" t="s">
        <v>69</v>
      </c>
      <c r="B8" s="66" t="s">
        <v>70</v>
      </c>
      <c r="C8" s="72" t="s">
        <v>71</v>
      </c>
      <c r="D8" s="73" t="s">
        <v>72</v>
      </c>
      <c r="E8" s="72" t="s">
        <v>73</v>
      </c>
    </row>
    <row r="9" spans="1:5" ht="15" customHeight="1" x14ac:dyDescent="0.25">
      <c r="A9" s="7">
        <v>4000</v>
      </c>
      <c r="B9" s="8" t="s">
        <v>10</v>
      </c>
      <c r="C9" s="9">
        <f>+C10+C75+C88</f>
        <v>92389739.75999999</v>
      </c>
      <c r="D9" s="114">
        <f>+D10+D75</f>
        <v>1</v>
      </c>
      <c r="E9" s="2"/>
    </row>
    <row r="10" spans="1:5" ht="15" customHeight="1" x14ac:dyDescent="0.25">
      <c r="A10" s="7">
        <v>4100</v>
      </c>
      <c r="B10" s="8" t="s">
        <v>74</v>
      </c>
      <c r="C10" s="9">
        <f>+C48</f>
        <v>13022866.49</v>
      </c>
      <c r="D10" s="114">
        <f>+C10/C9</f>
        <v>0.14095576547600833</v>
      </c>
      <c r="E10" s="2"/>
    </row>
    <row r="11" spans="1:5" ht="15" customHeight="1" x14ac:dyDescent="0.25">
      <c r="A11" s="7">
        <v>4110</v>
      </c>
      <c r="B11" s="8" t="s">
        <v>75</v>
      </c>
      <c r="C11" s="9">
        <v>0</v>
      </c>
      <c r="D11" s="10" t="str">
        <f t="shared" ref="D11:D20" si="0">IFERROR(C11/$C$12,"")</f>
        <v/>
      </c>
      <c r="E11" s="2"/>
    </row>
    <row r="12" spans="1:5" ht="15" customHeight="1" x14ac:dyDescent="0.25">
      <c r="A12" s="11">
        <v>4111</v>
      </c>
      <c r="B12" s="1" t="s">
        <v>76</v>
      </c>
      <c r="C12" s="12">
        <v>0</v>
      </c>
      <c r="D12" s="10" t="str">
        <f t="shared" si="0"/>
        <v/>
      </c>
      <c r="E12" s="2"/>
    </row>
    <row r="13" spans="1:5" ht="15" customHeight="1" x14ac:dyDescent="0.25">
      <c r="A13" s="11">
        <v>4112</v>
      </c>
      <c r="B13" s="1" t="s">
        <v>77</v>
      </c>
      <c r="C13" s="12">
        <v>0</v>
      </c>
      <c r="D13" s="10" t="str">
        <f t="shared" si="0"/>
        <v/>
      </c>
      <c r="E13" s="2"/>
    </row>
    <row r="14" spans="1:5" ht="15" customHeight="1" x14ac:dyDescent="0.25">
      <c r="A14" s="11">
        <v>4113</v>
      </c>
      <c r="B14" s="1" t="s">
        <v>78</v>
      </c>
      <c r="C14" s="12">
        <v>0</v>
      </c>
      <c r="D14" s="10" t="str">
        <f t="shared" si="0"/>
        <v/>
      </c>
      <c r="E14" s="2"/>
    </row>
    <row r="15" spans="1:5" ht="15" customHeight="1" x14ac:dyDescent="0.25">
      <c r="A15" s="11">
        <v>4114</v>
      </c>
      <c r="B15" s="1" t="s">
        <v>79</v>
      </c>
      <c r="C15" s="12">
        <v>0</v>
      </c>
      <c r="D15" s="10" t="str">
        <f t="shared" si="0"/>
        <v/>
      </c>
      <c r="E15" s="2"/>
    </row>
    <row r="16" spans="1:5" ht="15" customHeight="1" x14ac:dyDescent="0.25">
      <c r="A16" s="11">
        <v>4115</v>
      </c>
      <c r="B16" s="1" t="s">
        <v>80</v>
      </c>
      <c r="C16" s="12">
        <v>0</v>
      </c>
      <c r="D16" s="10" t="str">
        <f t="shared" si="0"/>
        <v/>
      </c>
      <c r="E16" s="2"/>
    </row>
    <row r="17" spans="1:5" ht="15" customHeight="1" x14ac:dyDescent="0.25">
      <c r="A17" s="11">
        <v>4116</v>
      </c>
      <c r="B17" s="1" t="s">
        <v>81</v>
      </c>
      <c r="C17" s="12">
        <v>0</v>
      </c>
      <c r="D17" s="10" t="str">
        <f t="shared" si="0"/>
        <v/>
      </c>
      <c r="E17" s="2"/>
    </row>
    <row r="18" spans="1:5" ht="15" customHeight="1" x14ac:dyDescent="0.25">
      <c r="A18" s="11">
        <v>4117</v>
      </c>
      <c r="B18" s="1" t="s">
        <v>82</v>
      </c>
      <c r="C18" s="12">
        <v>0</v>
      </c>
      <c r="D18" s="10" t="str">
        <f t="shared" si="0"/>
        <v/>
      </c>
      <c r="E18" s="2"/>
    </row>
    <row r="19" spans="1:5" ht="15" customHeight="1" x14ac:dyDescent="0.25">
      <c r="A19" s="11">
        <v>4118</v>
      </c>
      <c r="B19" s="13" t="s">
        <v>83</v>
      </c>
      <c r="C19" s="12">
        <v>0</v>
      </c>
      <c r="D19" s="10" t="str">
        <f t="shared" si="0"/>
        <v/>
      </c>
      <c r="E19" s="2"/>
    </row>
    <row r="20" spans="1:5" ht="15" customHeight="1" x14ac:dyDescent="0.25">
      <c r="A20" s="11">
        <v>4119</v>
      </c>
      <c r="B20" s="1" t="s">
        <v>84</v>
      </c>
      <c r="C20" s="12">
        <v>0</v>
      </c>
      <c r="D20" s="10" t="str">
        <f t="shared" si="0"/>
        <v/>
      </c>
      <c r="E20" s="2"/>
    </row>
    <row r="21" spans="1:5" ht="15" customHeight="1" x14ac:dyDescent="0.25">
      <c r="A21" s="7">
        <v>4120</v>
      </c>
      <c r="B21" s="8" t="s">
        <v>85</v>
      </c>
      <c r="C21" s="9">
        <v>0</v>
      </c>
      <c r="D21" s="10" t="str">
        <f t="shared" ref="D21:D26" si="1">IFERROR(C21/$C$21,"")</f>
        <v/>
      </c>
      <c r="E21" s="2"/>
    </row>
    <row r="22" spans="1:5" ht="15" customHeight="1" x14ac:dyDescent="0.25">
      <c r="A22" s="11">
        <v>4121</v>
      </c>
      <c r="B22" s="1" t="s">
        <v>86</v>
      </c>
      <c r="C22" s="12">
        <v>0</v>
      </c>
      <c r="D22" s="10" t="str">
        <f t="shared" si="1"/>
        <v/>
      </c>
      <c r="E22" s="2"/>
    </row>
    <row r="23" spans="1:5" ht="15" customHeight="1" x14ac:dyDescent="0.25">
      <c r="A23" s="11">
        <v>4122</v>
      </c>
      <c r="B23" s="1" t="s">
        <v>87</v>
      </c>
      <c r="C23" s="12">
        <v>0</v>
      </c>
      <c r="D23" s="10" t="str">
        <f t="shared" si="1"/>
        <v/>
      </c>
      <c r="E23" s="2"/>
    </row>
    <row r="24" spans="1:5" ht="15" customHeight="1" x14ac:dyDescent="0.25">
      <c r="A24" s="11">
        <v>4123</v>
      </c>
      <c r="B24" s="1" t="s">
        <v>88</v>
      </c>
      <c r="C24" s="12">
        <v>0</v>
      </c>
      <c r="D24" s="10" t="str">
        <f t="shared" si="1"/>
        <v/>
      </c>
      <c r="E24" s="2"/>
    </row>
    <row r="25" spans="1:5" ht="15" customHeight="1" x14ac:dyDescent="0.25">
      <c r="A25" s="11">
        <v>4124</v>
      </c>
      <c r="B25" s="1" t="s">
        <v>89</v>
      </c>
      <c r="C25" s="12">
        <v>0</v>
      </c>
      <c r="D25" s="10" t="str">
        <f t="shared" si="1"/>
        <v/>
      </c>
      <c r="E25" s="2"/>
    </row>
    <row r="26" spans="1:5" ht="15" customHeight="1" x14ac:dyDescent="0.25">
      <c r="A26" s="11">
        <v>4129</v>
      </c>
      <c r="B26" s="1" t="s">
        <v>90</v>
      </c>
      <c r="C26" s="12">
        <v>0</v>
      </c>
      <c r="D26" s="10" t="str">
        <f t="shared" si="1"/>
        <v/>
      </c>
      <c r="E26" s="2"/>
    </row>
    <row r="27" spans="1:5" ht="15" customHeight="1" x14ac:dyDescent="0.25">
      <c r="A27" s="7">
        <v>4130</v>
      </c>
      <c r="B27" s="8" t="s">
        <v>91</v>
      </c>
      <c r="C27" s="9">
        <v>0</v>
      </c>
      <c r="D27" s="10" t="str">
        <f t="shared" ref="D27:D29" si="2">IFERROR(C27/$C$27,"")</f>
        <v/>
      </c>
      <c r="E27" s="2"/>
    </row>
    <row r="28" spans="1:5" ht="15" customHeight="1" x14ac:dyDescent="0.25">
      <c r="A28" s="11">
        <v>4131</v>
      </c>
      <c r="B28" s="1" t="s">
        <v>92</v>
      </c>
      <c r="C28" s="12">
        <v>0</v>
      </c>
      <c r="D28" s="10" t="str">
        <f t="shared" si="2"/>
        <v/>
      </c>
      <c r="E28" s="2"/>
    </row>
    <row r="29" spans="1:5" ht="15" customHeight="1" x14ac:dyDescent="0.25">
      <c r="A29" s="11">
        <v>4132</v>
      </c>
      <c r="B29" s="13" t="s">
        <v>93</v>
      </c>
      <c r="C29" s="12">
        <v>0</v>
      </c>
      <c r="D29" s="10" t="str">
        <f t="shared" si="2"/>
        <v/>
      </c>
      <c r="E29" s="2"/>
    </row>
    <row r="30" spans="1:5" ht="15" customHeight="1" x14ac:dyDescent="0.25">
      <c r="A30" s="7">
        <v>4140</v>
      </c>
      <c r="B30" s="8" t="s">
        <v>94</v>
      </c>
      <c r="C30" s="9">
        <v>0</v>
      </c>
      <c r="D30" s="10" t="str">
        <f t="shared" ref="D30:D35" si="3">IFERROR(C30/$C$30,"")</f>
        <v/>
      </c>
      <c r="E30" s="2"/>
    </row>
    <row r="31" spans="1:5" ht="15" customHeight="1" x14ac:dyDescent="0.25">
      <c r="A31" s="11">
        <v>4141</v>
      </c>
      <c r="B31" s="1" t="s">
        <v>95</v>
      </c>
      <c r="C31" s="12">
        <v>0</v>
      </c>
      <c r="D31" s="10" t="str">
        <f t="shared" si="3"/>
        <v/>
      </c>
      <c r="E31" s="2"/>
    </row>
    <row r="32" spans="1:5" ht="15" customHeight="1" x14ac:dyDescent="0.25">
      <c r="A32" s="11">
        <v>4143</v>
      </c>
      <c r="B32" s="1" t="s">
        <v>96</v>
      </c>
      <c r="C32" s="12">
        <v>0</v>
      </c>
      <c r="D32" s="10" t="str">
        <f t="shared" si="3"/>
        <v/>
      </c>
      <c r="E32" s="2"/>
    </row>
    <row r="33" spans="1:5" ht="15" customHeight="1" x14ac:dyDescent="0.25">
      <c r="A33" s="11">
        <v>4144</v>
      </c>
      <c r="B33" s="1" t="s">
        <v>97</v>
      </c>
      <c r="C33" s="12">
        <v>0</v>
      </c>
      <c r="D33" s="10" t="str">
        <f t="shared" si="3"/>
        <v/>
      </c>
      <c r="E33" s="2"/>
    </row>
    <row r="34" spans="1:5" ht="15" customHeight="1" x14ac:dyDescent="0.25">
      <c r="A34" s="11">
        <v>4145</v>
      </c>
      <c r="B34" s="13" t="s">
        <v>98</v>
      </c>
      <c r="C34" s="12">
        <v>0</v>
      </c>
      <c r="D34" s="10" t="str">
        <f t="shared" si="3"/>
        <v/>
      </c>
      <c r="E34" s="2"/>
    </row>
    <row r="35" spans="1:5" ht="15" customHeight="1" x14ac:dyDescent="0.25">
      <c r="A35" s="11">
        <v>4149</v>
      </c>
      <c r="B35" s="1" t="s">
        <v>99</v>
      </c>
      <c r="C35" s="12">
        <v>0</v>
      </c>
      <c r="D35" s="10" t="str">
        <f t="shared" si="3"/>
        <v/>
      </c>
      <c r="E35" s="2"/>
    </row>
    <row r="36" spans="1:5" ht="15" customHeight="1" x14ac:dyDescent="0.25">
      <c r="A36" s="7">
        <v>4150</v>
      </c>
      <c r="B36" s="8" t="s">
        <v>100</v>
      </c>
      <c r="C36" s="9">
        <v>0</v>
      </c>
      <c r="D36" s="10" t="str">
        <f t="shared" ref="D36:D38" si="4">IFERROR(C36/$C$36,"")</f>
        <v/>
      </c>
      <c r="E36" s="2"/>
    </row>
    <row r="37" spans="1:5" ht="15" customHeight="1" x14ac:dyDescent="0.25">
      <c r="A37" s="11">
        <v>4151</v>
      </c>
      <c r="B37" s="1" t="s">
        <v>100</v>
      </c>
      <c r="C37" s="12">
        <v>0</v>
      </c>
      <c r="D37" s="10" t="str">
        <f t="shared" si="4"/>
        <v/>
      </c>
      <c r="E37" s="2"/>
    </row>
    <row r="38" spans="1:5" ht="15" customHeight="1" x14ac:dyDescent="0.25">
      <c r="A38" s="11">
        <v>4154</v>
      </c>
      <c r="B38" s="13" t="s">
        <v>101</v>
      </c>
      <c r="C38" s="12">
        <v>0</v>
      </c>
      <c r="D38" s="10" t="str">
        <f t="shared" si="4"/>
        <v/>
      </c>
      <c r="E38" s="2"/>
    </row>
    <row r="39" spans="1:5" ht="15" customHeight="1" x14ac:dyDescent="0.25">
      <c r="A39" s="7">
        <v>4160</v>
      </c>
      <c r="B39" s="8" t="s">
        <v>102</v>
      </c>
      <c r="C39" s="9">
        <v>0</v>
      </c>
      <c r="D39" s="10" t="str">
        <f t="shared" ref="D39:D47" si="5">IFERROR(C39/$C$39,"")</f>
        <v/>
      </c>
      <c r="E39" s="2"/>
    </row>
    <row r="40" spans="1:5" ht="15" customHeight="1" x14ac:dyDescent="0.25">
      <c r="A40" s="11">
        <v>4161</v>
      </c>
      <c r="B40" s="1" t="s">
        <v>103</v>
      </c>
      <c r="C40" s="12">
        <v>0</v>
      </c>
      <c r="D40" s="10" t="str">
        <f t="shared" si="5"/>
        <v/>
      </c>
      <c r="E40" s="2"/>
    </row>
    <row r="41" spans="1:5" ht="15" customHeight="1" x14ac:dyDescent="0.25">
      <c r="A41" s="11">
        <v>4162</v>
      </c>
      <c r="B41" s="1" t="s">
        <v>104</v>
      </c>
      <c r="C41" s="12">
        <v>0</v>
      </c>
      <c r="D41" s="10" t="str">
        <f t="shared" si="5"/>
        <v/>
      </c>
      <c r="E41" s="2"/>
    </row>
    <row r="42" spans="1:5" ht="15" customHeight="1" x14ac:dyDescent="0.25">
      <c r="A42" s="11">
        <v>4163</v>
      </c>
      <c r="B42" s="1" t="s">
        <v>105</v>
      </c>
      <c r="C42" s="12">
        <v>0</v>
      </c>
      <c r="D42" s="10" t="str">
        <f t="shared" si="5"/>
        <v/>
      </c>
      <c r="E42" s="2"/>
    </row>
    <row r="43" spans="1:5" ht="15" customHeight="1" x14ac:dyDescent="0.25">
      <c r="A43" s="11">
        <v>4164</v>
      </c>
      <c r="B43" s="1" t="s">
        <v>106</v>
      </c>
      <c r="C43" s="12">
        <v>0</v>
      </c>
      <c r="D43" s="10" t="str">
        <f t="shared" si="5"/>
        <v/>
      </c>
      <c r="E43" s="2"/>
    </row>
    <row r="44" spans="1:5" ht="15" customHeight="1" x14ac:dyDescent="0.25">
      <c r="A44" s="11">
        <v>4165</v>
      </c>
      <c r="B44" s="1" t="s">
        <v>107</v>
      </c>
      <c r="C44" s="12">
        <v>0</v>
      </c>
      <c r="D44" s="10" t="str">
        <f t="shared" si="5"/>
        <v/>
      </c>
      <c r="E44" s="2"/>
    </row>
    <row r="45" spans="1:5" ht="15" customHeight="1" x14ac:dyDescent="0.25">
      <c r="A45" s="11">
        <v>4166</v>
      </c>
      <c r="B45" s="13" t="s">
        <v>108</v>
      </c>
      <c r="C45" s="12">
        <v>0</v>
      </c>
      <c r="D45" s="10" t="str">
        <f t="shared" si="5"/>
        <v/>
      </c>
      <c r="E45" s="2"/>
    </row>
    <row r="46" spans="1:5" ht="15" customHeight="1" x14ac:dyDescent="0.25">
      <c r="A46" s="11">
        <v>4168</v>
      </c>
      <c r="B46" s="1" t="s">
        <v>109</v>
      </c>
      <c r="C46" s="12">
        <v>0</v>
      </c>
      <c r="D46" s="10" t="str">
        <f t="shared" si="5"/>
        <v/>
      </c>
      <c r="E46" s="2"/>
    </row>
    <row r="47" spans="1:5" ht="15" customHeight="1" x14ac:dyDescent="0.25">
      <c r="A47" s="11">
        <v>4169</v>
      </c>
      <c r="B47" s="1" t="s">
        <v>110</v>
      </c>
      <c r="C47" s="12">
        <v>0</v>
      </c>
      <c r="D47" s="10" t="str">
        <f t="shared" si="5"/>
        <v/>
      </c>
      <c r="E47" s="2"/>
    </row>
    <row r="48" spans="1:5" ht="15" customHeight="1" x14ac:dyDescent="0.25">
      <c r="A48" s="7">
        <v>4170</v>
      </c>
      <c r="B48" s="8" t="s">
        <v>111</v>
      </c>
      <c r="C48" s="9">
        <f>+C51</f>
        <v>13022866.49</v>
      </c>
      <c r="D48" s="10">
        <f t="shared" ref="D48:D74" si="6">IFERROR(C48/$C$48,"")</f>
        <v>1</v>
      </c>
      <c r="E48" s="2"/>
    </row>
    <row r="49" spans="1:5" ht="15" customHeight="1" x14ac:dyDescent="0.25">
      <c r="A49" s="11">
        <v>4171</v>
      </c>
      <c r="B49" s="1" t="s">
        <v>112</v>
      </c>
      <c r="C49" s="12">
        <v>0</v>
      </c>
      <c r="D49" s="10">
        <f t="shared" si="6"/>
        <v>0</v>
      </c>
      <c r="E49" s="2"/>
    </row>
    <row r="50" spans="1:5" ht="15" customHeight="1" x14ac:dyDescent="0.25">
      <c r="A50" s="11">
        <v>4172</v>
      </c>
      <c r="B50" s="1" t="s">
        <v>113</v>
      </c>
      <c r="C50" s="12">
        <v>0</v>
      </c>
      <c r="D50" s="10">
        <f t="shared" si="6"/>
        <v>0</v>
      </c>
      <c r="E50" s="2"/>
    </row>
    <row r="51" spans="1:5" ht="15" customHeight="1" x14ac:dyDescent="0.25">
      <c r="A51" s="11">
        <v>4173</v>
      </c>
      <c r="B51" s="13" t="s">
        <v>114</v>
      </c>
      <c r="C51" s="12">
        <f>+SUM(C52:C69)</f>
        <v>13022866.49</v>
      </c>
      <c r="D51" s="10">
        <f t="shared" si="6"/>
        <v>1</v>
      </c>
      <c r="E51" s="2"/>
    </row>
    <row r="52" spans="1:5" ht="15" customHeight="1" x14ac:dyDescent="0.25">
      <c r="A52" s="11" t="s">
        <v>589</v>
      </c>
      <c r="B52" s="13" t="s">
        <v>590</v>
      </c>
      <c r="C52" s="12">
        <v>2162607.7200000002</v>
      </c>
      <c r="D52" s="10"/>
      <c r="E52" s="2"/>
    </row>
    <row r="53" spans="1:5" ht="15" customHeight="1" x14ac:dyDescent="0.25">
      <c r="A53" s="11" t="s">
        <v>591</v>
      </c>
      <c r="B53" s="13" t="s">
        <v>592</v>
      </c>
      <c r="C53" s="12">
        <v>1100042.42</v>
      </c>
      <c r="D53" s="10"/>
      <c r="E53" s="2"/>
    </row>
    <row r="54" spans="1:5" ht="15" customHeight="1" x14ac:dyDescent="0.25">
      <c r="A54" s="11" t="s">
        <v>593</v>
      </c>
      <c r="B54" s="13" t="s">
        <v>594</v>
      </c>
      <c r="C54" s="12">
        <v>3845</v>
      </c>
      <c r="D54" s="10"/>
      <c r="E54" s="2"/>
    </row>
    <row r="55" spans="1:5" ht="15" customHeight="1" x14ac:dyDescent="0.25">
      <c r="A55" s="11" t="s">
        <v>595</v>
      </c>
      <c r="B55" s="13" t="s">
        <v>596</v>
      </c>
      <c r="C55" s="12">
        <v>1728334.98</v>
      </c>
      <c r="D55" s="10"/>
      <c r="E55" s="2"/>
    </row>
    <row r="56" spans="1:5" ht="15" customHeight="1" x14ac:dyDescent="0.25">
      <c r="A56" s="11" t="s">
        <v>597</v>
      </c>
      <c r="B56" s="13" t="s">
        <v>598</v>
      </c>
      <c r="C56" s="12">
        <v>364027.77</v>
      </c>
      <c r="D56" s="10"/>
      <c r="E56" s="2"/>
    </row>
    <row r="57" spans="1:5" ht="15" customHeight="1" x14ac:dyDescent="0.25">
      <c r="A57" s="11" t="s">
        <v>599</v>
      </c>
      <c r="B57" s="13" t="s">
        <v>600</v>
      </c>
      <c r="C57" s="12">
        <v>2210433.17</v>
      </c>
      <c r="D57" s="10"/>
      <c r="E57" s="2"/>
    </row>
    <row r="58" spans="1:5" ht="15" customHeight="1" x14ac:dyDescent="0.25">
      <c r="A58" s="11" t="s">
        <v>601</v>
      </c>
      <c r="B58" s="13" t="s">
        <v>602</v>
      </c>
      <c r="C58" s="12">
        <v>202105.72</v>
      </c>
      <c r="D58" s="10"/>
      <c r="E58" s="2"/>
    </row>
    <row r="59" spans="1:5" ht="15" customHeight="1" x14ac:dyDescent="0.25">
      <c r="A59" s="11" t="s">
        <v>603</v>
      </c>
      <c r="B59" s="13" t="s">
        <v>604</v>
      </c>
      <c r="C59" s="12">
        <v>88845</v>
      </c>
      <c r="D59" s="10"/>
      <c r="E59" s="2"/>
    </row>
    <row r="60" spans="1:5" ht="15" customHeight="1" x14ac:dyDescent="0.25">
      <c r="A60" s="11" t="s">
        <v>605</v>
      </c>
      <c r="B60" s="13" t="s">
        <v>606</v>
      </c>
      <c r="C60" s="12">
        <v>23850.86</v>
      </c>
      <c r="D60" s="10"/>
      <c r="E60" s="2"/>
    </row>
    <row r="61" spans="1:5" ht="15" customHeight="1" x14ac:dyDescent="0.25">
      <c r="A61" s="11" t="s">
        <v>607</v>
      </c>
      <c r="B61" s="13" t="s">
        <v>608</v>
      </c>
      <c r="C61" s="12">
        <v>1.88</v>
      </c>
      <c r="D61" s="10"/>
      <c r="E61" s="2"/>
    </row>
    <row r="62" spans="1:5" ht="15" customHeight="1" x14ac:dyDescent="0.25">
      <c r="A62" s="11" t="s">
        <v>609</v>
      </c>
      <c r="B62" s="13" t="s">
        <v>610</v>
      </c>
      <c r="C62" s="12">
        <v>90453.62</v>
      </c>
      <c r="D62" s="10"/>
      <c r="E62" s="2"/>
    </row>
    <row r="63" spans="1:5" ht="15" customHeight="1" x14ac:dyDescent="0.25">
      <c r="A63" s="11" t="s">
        <v>611</v>
      </c>
      <c r="B63" s="13" t="s">
        <v>612</v>
      </c>
      <c r="C63" s="12">
        <v>518229.87</v>
      </c>
      <c r="D63" s="10"/>
      <c r="E63" s="2"/>
    </row>
    <row r="64" spans="1:5" ht="15" customHeight="1" x14ac:dyDescent="0.25">
      <c r="A64" s="11" t="s">
        <v>613</v>
      </c>
      <c r="B64" s="13" t="s">
        <v>614</v>
      </c>
      <c r="C64" s="12">
        <v>33333.33</v>
      </c>
      <c r="D64" s="10"/>
      <c r="E64" s="2"/>
    </row>
    <row r="65" spans="1:5" ht="15" customHeight="1" x14ac:dyDescent="0.25">
      <c r="A65" s="11" t="s">
        <v>615</v>
      </c>
      <c r="B65" s="13" t="s">
        <v>616</v>
      </c>
      <c r="C65" s="12">
        <v>126400</v>
      </c>
      <c r="D65" s="10"/>
      <c r="E65" s="2"/>
    </row>
    <row r="66" spans="1:5" ht="15" customHeight="1" x14ac:dyDescent="0.25">
      <c r="A66" s="11" t="s">
        <v>617</v>
      </c>
      <c r="B66" s="13" t="s">
        <v>618</v>
      </c>
      <c r="C66" s="12">
        <v>3968169.21</v>
      </c>
      <c r="D66" s="10"/>
      <c r="E66" s="2"/>
    </row>
    <row r="67" spans="1:5" ht="15" customHeight="1" x14ac:dyDescent="0.25">
      <c r="A67" s="11" t="s">
        <v>619</v>
      </c>
      <c r="B67" s="13" t="s">
        <v>620</v>
      </c>
      <c r="C67" s="12">
        <v>255631.87</v>
      </c>
      <c r="D67" s="10"/>
      <c r="E67" s="2"/>
    </row>
    <row r="68" spans="1:5" ht="15" customHeight="1" x14ac:dyDescent="0.25">
      <c r="A68" s="11" t="s">
        <v>621</v>
      </c>
      <c r="B68" s="13" t="s">
        <v>622</v>
      </c>
      <c r="C68" s="12">
        <v>93954.07</v>
      </c>
      <c r="D68" s="10"/>
      <c r="E68" s="2"/>
    </row>
    <row r="69" spans="1:5" ht="15" customHeight="1" x14ac:dyDescent="0.25">
      <c r="A69" s="11" t="s">
        <v>623</v>
      </c>
      <c r="B69" s="13" t="s">
        <v>624</v>
      </c>
      <c r="C69" s="12">
        <v>52600</v>
      </c>
      <c r="D69" s="10"/>
      <c r="E69" s="2"/>
    </row>
    <row r="70" spans="1:5" ht="15" customHeight="1" x14ac:dyDescent="0.25">
      <c r="A70" s="11">
        <v>4174</v>
      </c>
      <c r="B70" s="13" t="s">
        <v>115</v>
      </c>
      <c r="C70" s="12">
        <v>0</v>
      </c>
      <c r="D70" s="10">
        <f t="shared" si="6"/>
        <v>0</v>
      </c>
      <c r="E70" s="2"/>
    </row>
    <row r="71" spans="1:5" ht="15" customHeight="1" x14ac:dyDescent="0.25">
      <c r="A71" s="11">
        <v>4175</v>
      </c>
      <c r="B71" s="13" t="s">
        <v>116</v>
      </c>
      <c r="C71" s="12">
        <v>0</v>
      </c>
      <c r="D71" s="10">
        <f t="shared" si="6"/>
        <v>0</v>
      </c>
      <c r="E71" s="2"/>
    </row>
    <row r="72" spans="1:5" ht="15" customHeight="1" x14ac:dyDescent="0.25">
      <c r="A72" s="11">
        <v>4176</v>
      </c>
      <c r="B72" s="13" t="s">
        <v>117</v>
      </c>
      <c r="C72" s="12">
        <v>0</v>
      </c>
      <c r="D72" s="10">
        <f t="shared" si="6"/>
        <v>0</v>
      </c>
      <c r="E72" s="2"/>
    </row>
    <row r="73" spans="1:5" ht="15" customHeight="1" x14ac:dyDescent="0.25">
      <c r="A73" s="11">
        <v>4177</v>
      </c>
      <c r="B73" s="13" t="s">
        <v>118</v>
      </c>
      <c r="C73" s="12">
        <v>0</v>
      </c>
      <c r="D73" s="10">
        <f t="shared" si="6"/>
        <v>0</v>
      </c>
      <c r="E73" s="2"/>
    </row>
    <row r="74" spans="1:5" ht="15" customHeight="1" x14ac:dyDescent="0.25">
      <c r="A74" s="11">
        <v>4178</v>
      </c>
      <c r="B74" s="13" t="s">
        <v>119</v>
      </c>
      <c r="C74" s="12">
        <v>0</v>
      </c>
      <c r="D74" s="10">
        <f t="shared" si="6"/>
        <v>0</v>
      </c>
      <c r="E74" s="2"/>
    </row>
    <row r="75" spans="1:5" ht="15" customHeight="1" x14ac:dyDescent="0.25">
      <c r="A75" s="7">
        <v>4200</v>
      </c>
      <c r="B75" s="14" t="s">
        <v>120</v>
      </c>
      <c r="C75" s="9">
        <f>+C76+C82</f>
        <v>79366873.269999996</v>
      </c>
      <c r="D75" s="114">
        <f>+C75/C9</f>
        <v>0.8590442345239917</v>
      </c>
      <c r="E75" s="2"/>
    </row>
    <row r="76" spans="1:5" ht="15" customHeight="1" x14ac:dyDescent="0.25">
      <c r="A76" s="7">
        <v>4210</v>
      </c>
      <c r="B76" s="14" t="s">
        <v>121</v>
      </c>
      <c r="C76" s="9">
        <v>0</v>
      </c>
      <c r="D76" s="10" t="str">
        <f t="shared" ref="D76" si="7">IFERROR(C76/$C$76,"")</f>
        <v/>
      </c>
      <c r="E76" s="2"/>
    </row>
    <row r="77" spans="1:5" ht="15" customHeight="1" x14ac:dyDescent="0.25">
      <c r="A77" s="11">
        <v>4211</v>
      </c>
      <c r="B77" s="1" t="s">
        <v>122</v>
      </c>
      <c r="C77" s="12">
        <v>0</v>
      </c>
      <c r="D77" s="10">
        <f t="shared" ref="D77:D81" si="8">IFERROR(C77/$C$48,"")</f>
        <v>0</v>
      </c>
      <c r="E77" s="2"/>
    </row>
    <row r="78" spans="1:5" ht="15" customHeight="1" x14ac:dyDescent="0.25">
      <c r="A78" s="11">
        <v>4212</v>
      </c>
      <c r="B78" s="1" t="s">
        <v>123</v>
      </c>
      <c r="C78" s="12">
        <v>0</v>
      </c>
      <c r="D78" s="10">
        <f t="shared" si="8"/>
        <v>0</v>
      </c>
      <c r="E78" s="2"/>
    </row>
    <row r="79" spans="1:5" ht="15" customHeight="1" x14ac:dyDescent="0.25">
      <c r="A79" s="11">
        <v>4213</v>
      </c>
      <c r="B79" s="1" t="s">
        <v>124</v>
      </c>
      <c r="C79" s="12">
        <v>0</v>
      </c>
      <c r="D79" s="10">
        <f t="shared" si="8"/>
        <v>0</v>
      </c>
      <c r="E79" s="2"/>
    </row>
    <row r="80" spans="1:5" ht="15" customHeight="1" x14ac:dyDescent="0.25">
      <c r="A80" s="11">
        <v>4214</v>
      </c>
      <c r="B80" s="1" t="s">
        <v>125</v>
      </c>
      <c r="C80" s="12">
        <v>0</v>
      </c>
      <c r="D80" s="10">
        <f t="shared" si="8"/>
        <v>0</v>
      </c>
      <c r="E80" s="2"/>
    </row>
    <row r="81" spans="1:5" ht="15" customHeight="1" x14ac:dyDescent="0.25">
      <c r="A81" s="11">
        <v>4215</v>
      </c>
      <c r="B81" s="1" t="s">
        <v>126</v>
      </c>
      <c r="C81" s="12">
        <v>0</v>
      </c>
      <c r="D81" s="10">
        <f t="shared" si="8"/>
        <v>0</v>
      </c>
      <c r="E81" s="2"/>
    </row>
    <row r="82" spans="1:5" ht="15" customHeight="1" x14ac:dyDescent="0.25">
      <c r="A82" s="7">
        <v>4220</v>
      </c>
      <c r="B82" s="8" t="s">
        <v>127</v>
      </c>
      <c r="C82" s="9">
        <f>+C83</f>
        <v>79366873.269999996</v>
      </c>
      <c r="D82" s="10">
        <f t="shared" ref="D82:D87" si="9">IFERROR(C82/$C$82,"")</f>
        <v>1</v>
      </c>
      <c r="E82" s="2"/>
    </row>
    <row r="83" spans="1:5" ht="15" customHeight="1" x14ac:dyDescent="0.25">
      <c r="A83" s="11">
        <v>4221</v>
      </c>
      <c r="B83" s="1" t="s">
        <v>128</v>
      </c>
      <c r="C83" s="12">
        <f>+C84</f>
        <v>79366873.269999996</v>
      </c>
      <c r="D83" s="10">
        <f t="shared" si="9"/>
        <v>1</v>
      </c>
      <c r="E83" s="2"/>
    </row>
    <row r="84" spans="1:5" ht="15" customHeight="1" x14ac:dyDescent="0.25">
      <c r="A84" s="11" t="s">
        <v>625</v>
      </c>
      <c r="B84" s="1" t="s">
        <v>626</v>
      </c>
      <c r="C84" s="12">
        <v>79366873.269999996</v>
      </c>
      <c r="D84" s="10"/>
      <c r="E84" s="2"/>
    </row>
    <row r="85" spans="1:5" ht="15" customHeight="1" x14ac:dyDescent="0.25">
      <c r="A85" s="11">
        <v>4223</v>
      </c>
      <c r="B85" s="1" t="s">
        <v>129</v>
      </c>
      <c r="C85" s="12">
        <v>0</v>
      </c>
      <c r="D85" s="10">
        <f t="shared" si="9"/>
        <v>0</v>
      </c>
      <c r="E85" s="2"/>
    </row>
    <row r="86" spans="1:5" ht="15" customHeight="1" x14ac:dyDescent="0.25">
      <c r="A86" s="11">
        <v>4225</v>
      </c>
      <c r="B86" s="1" t="s">
        <v>130</v>
      </c>
      <c r="C86" s="12">
        <v>0</v>
      </c>
      <c r="D86" s="10">
        <f t="shared" si="9"/>
        <v>0</v>
      </c>
      <c r="E86" s="2"/>
    </row>
    <row r="87" spans="1:5" ht="15" customHeight="1" x14ac:dyDescent="0.25">
      <c r="A87" s="11">
        <v>4227</v>
      </c>
      <c r="B87" s="1" t="s">
        <v>131</v>
      </c>
      <c r="C87" s="12">
        <v>0</v>
      </c>
      <c r="D87" s="10">
        <f t="shared" si="9"/>
        <v>0</v>
      </c>
      <c r="E87" s="2"/>
    </row>
    <row r="88" spans="1:5" ht="15" customHeight="1" x14ac:dyDescent="0.25">
      <c r="A88" s="15">
        <v>4300</v>
      </c>
      <c r="B88" s="8" t="s">
        <v>132</v>
      </c>
      <c r="C88" s="9">
        <v>0</v>
      </c>
      <c r="D88" s="10"/>
      <c r="E88" s="1"/>
    </row>
    <row r="89" spans="1:5" ht="15" customHeight="1" x14ac:dyDescent="0.25">
      <c r="A89" s="15">
        <v>4310</v>
      </c>
      <c r="B89" s="8" t="s">
        <v>133</v>
      </c>
      <c r="C89" s="9">
        <v>0</v>
      </c>
      <c r="D89" s="10" t="str">
        <f t="shared" ref="D89" si="10">IFERROR(C89/$C$89,"")</f>
        <v/>
      </c>
      <c r="E89" s="1"/>
    </row>
    <row r="90" spans="1:5" ht="15" customHeight="1" x14ac:dyDescent="0.25">
      <c r="A90" s="5">
        <v>4311</v>
      </c>
      <c r="B90" s="1" t="s">
        <v>134</v>
      </c>
      <c r="C90" s="12">
        <v>0</v>
      </c>
      <c r="D90" s="10">
        <f t="shared" ref="D90:D91" si="11">IFERROR(C90/$C$82,"")</f>
        <v>0</v>
      </c>
      <c r="E90" s="1"/>
    </row>
    <row r="91" spans="1:5" ht="15" customHeight="1" x14ac:dyDescent="0.25">
      <c r="A91" s="5">
        <v>4319</v>
      </c>
      <c r="B91" s="1" t="s">
        <v>135</v>
      </c>
      <c r="C91" s="12">
        <v>0</v>
      </c>
      <c r="D91" s="10">
        <f t="shared" si="11"/>
        <v>0</v>
      </c>
      <c r="E91" s="1"/>
    </row>
    <row r="92" spans="1:5" ht="15" customHeight="1" x14ac:dyDescent="0.25">
      <c r="A92" s="15">
        <v>4320</v>
      </c>
      <c r="B92" s="8" t="s">
        <v>136</v>
      </c>
      <c r="C92" s="9">
        <v>0</v>
      </c>
      <c r="D92" s="10" t="str">
        <f t="shared" ref="D92" si="12">IFERROR(C92/$C$92,"")</f>
        <v/>
      </c>
      <c r="E92" s="1"/>
    </row>
    <row r="93" spans="1:5" ht="15" customHeight="1" x14ac:dyDescent="0.25">
      <c r="A93" s="5">
        <v>4321</v>
      </c>
      <c r="B93" s="1" t="s">
        <v>137</v>
      </c>
      <c r="C93" s="12">
        <v>0</v>
      </c>
      <c r="D93" s="10">
        <f t="shared" ref="D93:D97" si="13">IFERROR(C93/$C$82,"")</f>
        <v>0</v>
      </c>
      <c r="E93" s="1"/>
    </row>
    <row r="94" spans="1:5" ht="15" customHeight="1" x14ac:dyDescent="0.25">
      <c r="A94" s="5">
        <v>4322</v>
      </c>
      <c r="B94" s="1" t="s">
        <v>138</v>
      </c>
      <c r="C94" s="12">
        <v>0</v>
      </c>
      <c r="D94" s="10">
        <f t="shared" si="13"/>
        <v>0</v>
      </c>
      <c r="E94" s="1"/>
    </row>
    <row r="95" spans="1:5" ht="15" customHeight="1" x14ac:dyDescent="0.25">
      <c r="A95" s="5">
        <v>4323</v>
      </c>
      <c r="B95" s="1" t="s">
        <v>139</v>
      </c>
      <c r="C95" s="12">
        <v>0</v>
      </c>
      <c r="D95" s="10">
        <f t="shared" si="13"/>
        <v>0</v>
      </c>
      <c r="E95" s="1"/>
    </row>
    <row r="96" spans="1:5" ht="15" customHeight="1" x14ac:dyDescent="0.25">
      <c r="A96" s="5">
        <v>4324</v>
      </c>
      <c r="B96" s="1" t="s">
        <v>140</v>
      </c>
      <c r="C96" s="12">
        <v>0</v>
      </c>
      <c r="D96" s="10">
        <f t="shared" si="13"/>
        <v>0</v>
      </c>
      <c r="E96" s="1"/>
    </row>
    <row r="97" spans="1:5" ht="15" customHeight="1" x14ac:dyDescent="0.25">
      <c r="A97" s="5">
        <v>4325</v>
      </c>
      <c r="B97" s="1" t="s">
        <v>141</v>
      </c>
      <c r="C97" s="12">
        <v>0</v>
      </c>
      <c r="D97" s="10">
        <f t="shared" si="13"/>
        <v>0</v>
      </c>
      <c r="E97" s="1"/>
    </row>
    <row r="98" spans="1:5" ht="15" customHeight="1" x14ac:dyDescent="0.25">
      <c r="A98" s="15">
        <v>4330</v>
      </c>
      <c r="B98" s="8" t="s">
        <v>142</v>
      </c>
      <c r="C98" s="9">
        <v>0</v>
      </c>
      <c r="D98" s="10" t="str">
        <f t="shared" ref="D98" si="14">IFERROR(C98/$C$98,"")</f>
        <v/>
      </c>
      <c r="E98" s="1"/>
    </row>
    <row r="99" spans="1:5" ht="15" customHeight="1" x14ac:dyDescent="0.25">
      <c r="A99" s="5">
        <v>4331</v>
      </c>
      <c r="B99" s="1" t="s">
        <v>142</v>
      </c>
      <c r="C99" s="12">
        <v>0</v>
      </c>
      <c r="D99" s="10">
        <f t="shared" ref="D99" si="15">IFERROR(C99/$C$82,"")</f>
        <v>0</v>
      </c>
      <c r="E99" s="1"/>
    </row>
    <row r="100" spans="1:5" ht="15" customHeight="1" x14ac:dyDescent="0.25">
      <c r="A100" s="15">
        <v>4340</v>
      </c>
      <c r="B100" s="8" t="s">
        <v>143</v>
      </c>
      <c r="C100" s="9">
        <v>0</v>
      </c>
      <c r="D100" s="10" t="str">
        <f t="shared" ref="D100" si="16">IFERROR(C100/$C$100,"")</f>
        <v/>
      </c>
      <c r="E100" s="1"/>
    </row>
    <row r="101" spans="1:5" ht="15" customHeight="1" x14ac:dyDescent="0.25">
      <c r="A101" s="5">
        <v>4341</v>
      </c>
      <c r="B101" s="1" t="s">
        <v>143</v>
      </c>
      <c r="C101" s="12">
        <v>0</v>
      </c>
      <c r="D101" s="10">
        <f t="shared" ref="D101" si="17">IFERROR(C101/$C$82,"")</f>
        <v>0</v>
      </c>
      <c r="E101" s="1"/>
    </row>
    <row r="102" spans="1:5" ht="15" customHeight="1" x14ac:dyDescent="0.25">
      <c r="A102" s="15">
        <v>4390</v>
      </c>
      <c r="B102" s="8" t="s">
        <v>144</v>
      </c>
      <c r="C102" s="9">
        <v>0</v>
      </c>
      <c r="D102" s="10" t="str">
        <f t="shared" ref="D102" si="18">IFERROR(C102/$C$102,"")</f>
        <v/>
      </c>
      <c r="E102" s="1"/>
    </row>
    <row r="103" spans="1:5" ht="15" customHeight="1" x14ac:dyDescent="0.25">
      <c r="A103" s="5">
        <v>4392</v>
      </c>
      <c r="B103" s="1" t="s">
        <v>145</v>
      </c>
      <c r="C103" s="12">
        <v>0</v>
      </c>
      <c r="D103" s="10">
        <f t="shared" ref="D103:D109" si="19">IFERROR(C103/$C$82,"")</f>
        <v>0</v>
      </c>
      <c r="E103" s="1"/>
    </row>
    <row r="104" spans="1:5" ht="15" customHeight="1" x14ac:dyDescent="0.25">
      <c r="A104" s="5">
        <v>4393</v>
      </c>
      <c r="B104" s="1" t="s">
        <v>146</v>
      </c>
      <c r="C104" s="12">
        <v>0</v>
      </c>
      <c r="D104" s="10">
        <f t="shared" si="19"/>
        <v>0</v>
      </c>
      <c r="E104" s="1"/>
    </row>
    <row r="105" spans="1:5" ht="15" customHeight="1" x14ac:dyDescent="0.25">
      <c r="A105" s="5">
        <v>4394</v>
      </c>
      <c r="B105" s="1" t="s">
        <v>147</v>
      </c>
      <c r="C105" s="12">
        <v>0</v>
      </c>
      <c r="D105" s="10">
        <f t="shared" si="19"/>
        <v>0</v>
      </c>
      <c r="E105" s="1"/>
    </row>
    <row r="106" spans="1:5" ht="15" customHeight="1" x14ac:dyDescent="0.25">
      <c r="A106" s="5">
        <v>4395</v>
      </c>
      <c r="B106" s="1" t="s">
        <v>148</v>
      </c>
      <c r="C106" s="12">
        <v>0</v>
      </c>
      <c r="D106" s="10">
        <f t="shared" si="19"/>
        <v>0</v>
      </c>
      <c r="E106" s="1"/>
    </row>
    <row r="107" spans="1:5" ht="15" customHeight="1" x14ac:dyDescent="0.25">
      <c r="A107" s="5">
        <v>4396</v>
      </c>
      <c r="B107" s="1" t="s">
        <v>149</v>
      </c>
      <c r="C107" s="12">
        <v>0</v>
      </c>
      <c r="D107" s="10">
        <f t="shared" si="19"/>
        <v>0</v>
      </c>
      <c r="E107" s="1"/>
    </row>
    <row r="108" spans="1:5" ht="15" customHeight="1" x14ac:dyDescent="0.25">
      <c r="A108" s="5">
        <v>4397</v>
      </c>
      <c r="B108" s="1" t="s">
        <v>150</v>
      </c>
      <c r="C108" s="12">
        <v>0</v>
      </c>
      <c r="D108" s="10">
        <f t="shared" si="19"/>
        <v>0</v>
      </c>
      <c r="E108" s="1"/>
    </row>
    <row r="109" spans="1:5" ht="15" customHeight="1" x14ac:dyDescent="0.25">
      <c r="A109" s="5">
        <v>4399</v>
      </c>
      <c r="B109" s="1" t="s">
        <v>144</v>
      </c>
      <c r="C109" s="12">
        <v>0</v>
      </c>
      <c r="D109" s="10">
        <f t="shared" si="19"/>
        <v>0</v>
      </c>
      <c r="E109" s="1"/>
    </row>
    <row r="110" spans="1:5" ht="15" customHeight="1" x14ac:dyDescent="0.25">
      <c r="A110" s="2"/>
      <c r="B110" s="2"/>
      <c r="C110" s="2"/>
      <c r="D110" s="6"/>
      <c r="E110" s="2"/>
    </row>
    <row r="111" spans="1:5" ht="15" customHeight="1" x14ac:dyDescent="0.25">
      <c r="A111" s="65" t="s">
        <v>151</v>
      </c>
      <c r="B111" s="65"/>
      <c r="C111" s="65"/>
      <c r="D111" s="71"/>
      <c r="E111" s="65"/>
    </row>
    <row r="112" spans="1:5" ht="15" customHeight="1" x14ac:dyDescent="0.25">
      <c r="A112" s="66" t="s">
        <v>69</v>
      </c>
      <c r="B112" s="66" t="s">
        <v>70</v>
      </c>
      <c r="C112" s="72" t="s">
        <v>71</v>
      </c>
      <c r="D112" s="73" t="s">
        <v>72</v>
      </c>
      <c r="E112" s="72" t="s">
        <v>73</v>
      </c>
    </row>
    <row r="113" spans="1:5" ht="15" customHeight="1" x14ac:dyDescent="0.25">
      <c r="A113" s="15">
        <v>5000</v>
      </c>
      <c r="B113" s="8" t="s">
        <v>12</v>
      </c>
      <c r="C113" s="9">
        <f>+C114+C274</f>
        <v>72100064.150000006</v>
      </c>
      <c r="D113" s="114">
        <f>+D114+D274</f>
        <v>1</v>
      </c>
      <c r="E113" s="1"/>
    </row>
    <row r="114" spans="1:5" ht="15" customHeight="1" x14ac:dyDescent="0.25">
      <c r="A114" s="15">
        <v>5100</v>
      </c>
      <c r="B114" s="8" t="s">
        <v>152</v>
      </c>
      <c r="C114" s="9">
        <f>+C115+C139+C166</f>
        <v>70967883.680000007</v>
      </c>
      <c r="D114" s="10">
        <f>+C114/C113</f>
        <v>0.98429709483136429</v>
      </c>
      <c r="E114" s="1"/>
    </row>
    <row r="115" spans="1:5" ht="15" customHeight="1" x14ac:dyDescent="0.25">
      <c r="A115" s="15">
        <v>5110</v>
      </c>
      <c r="B115" s="8" t="s">
        <v>153</v>
      </c>
      <c r="C115" s="9">
        <f>+C116+C118+C121+C126+C130+C138</f>
        <v>44096781.710000001</v>
      </c>
      <c r="D115" s="10">
        <f t="shared" ref="D115" si="20">IFERROR(C115/$C$115,"")</f>
        <v>1</v>
      </c>
      <c r="E115" s="1"/>
    </row>
    <row r="116" spans="1:5" ht="15" customHeight="1" x14ac:dyDescent="0.25">
      <c r="A116" s="5">
        <v>5111</v>
      </c>
      <c r="B116" s="1" t="s">
        <v>154</v>
      </c>
      <c r="C116" s="12">
        <f>+C117</f>
        <v>20131739.809999999</v>
      </c>
      <c r="D116" s="10">
        <f>IFERROR(C116/$C$115,"")</f>
        <v>0.45653535313291682</v>
      </c>
      <c r="E116" s="111" t="s">
        <v>1540</v>
      </c>
    </row>
    <row r="117" spans="1:5" ht="15" customHeight="1" x14ac:dyDescent="0.25">
      <c r="A117" s="5" t="s">
        <v>627</v>
      </c>
      <c r="B117" s="1" t="s">
        <v>628</v>
      </c>
      <c r="C117" s="12">
        <v>20131739.809999999</v>
      </c>
      <c r="D117" s="10"/>
      <c r="E117" s="1"/>
    </row>
    <row r="118" spans="1:5" ht="15" customHeight="1" x14ac:dyDescent="0.25">
      <c r="A118" s="5">
        <v>5112</v>
      </c>
      <c r="B118" s="1" t="s">
        <v>155</v>
      </c>
      <c r="C118" s="12">
        <f>+C119+C120</f>
        <v>6521528.1500000004</v>
      </c>
      <c r="D118" s="10">
        <f>IFERROR(C118/$C$115,"")</f>
        <v>0.14789124959024136</v>
      </c>
      <c r="E118" s="112" t="s">
        <v>1541</v>
      </c>
    </row>
    <row r="119" spans="1:5" ht="15" customHeight="1" x14ac:dyDescent="0.25">
      <c r="A119" s="5" t="s">
        <v>629</v>
      </c>
      <c r="B119" s="1" t="s">
        <v>630</v>
      </c>
      <c r="C119" s="12">
        <v>1109180.4099999999</v>
      </c>
      <c r="D119" s="10"/>
      <c r="E119" s="1"/>
    </row>
    <row r="120" spans="1:5" ht="15" customHeight="1" x14ac:dyDescent="0.25">
      <c r="A120" s="5" t="s">
        <v>631</v>
      </c>
      <c r="B120" s="1" t="s">
        <v>632</v>
      </c>
      <c r="C120" s="12">
        <v>5412347.7400000002</v>
      </c>
      <c r="D120" s="10"/>
      <c r="E120" s="1"/>
    </row>
    <row r="121" spans="1:5" ht="15" customHeight="1" x14ac:dyDescent="0.25">
      <c r="A121" s="5">
        <v>5113</v>
      </c>
      <c r="B121" s="1" t="s">
        <v>156</v>
      </c>
      <c r="C121" s="12">
        <f>+C122+C123+C124+C125</f>
        <v>1036612.8900000001</v>
      </c>
      <c r="D121" s="10">
        <f>IFERROR(C121/$C$115,"")</f>
        <v>2.3507676746507861E-2</v>
      </c>
      <c r="E121" s="1"/>
    </row>
    <row r="122" spans="1:5" ht="15" customHeight="1" x14ac:dyDescent="0.25">
      <c r="A122" s="5" t="s">
        <v>633</v>
      </c>
      <c r="B122" s="1" t="s">
        <v>634</v>
      </c>
      <c r="C122" s="12">
        <v>69761.31</v>
      </c>
      <c r="D122" s="10"/>
      <c r="E122" s="1"/>
    </row>
    <row r="123" spans="1:5" ht="15" customHeight="1" x14ac:dyDescent="0.25">
      <c r="A123" s="5" t="s">
        <v>635</v>
      </c>
      <c r="B123" s="1" t="s">
        <v>636</v>
      </c>
      <c r="C123" s="12">
        <v>705288.04</v>
      </c>
      <c r="D123" s="10"/>
      <c r="E123" s="1"/>
    </row>
    <row r="124" spans="1:5" ht="15" customHeight="1" x14ac:dyDescent="0.25">
      <c r="A124" s="5" t="s">
        <v>637</v>
      </c>
      <c r="B124" s="1" t="s">
        <v>638</v>
      </c>
      <c r="C124" s="12">
        <v>243163.54</v>
      </c>
      <c r="D124" s="10"/>
      <c r="E124" s="1"/>
    </row>
    <row r="125" spans="1:5" ht="15" customHeight="1" x14ac:dyDescent="0.25">
      <c r="A125" s="5" t="s">
        <v>639</v>
      </c>
      <c r="B125" s="1" t="s">
        <v>640</v>
      </c>
      <c r="C125" s="12">
        <v>18400</v>
      </c>
      <c r="D125" s="10"/>
      <c r="E125" s="1"/>
    </row>
    <row r="126" spans="1:5" ht="15" customHeight="1" x14ac:dyDescent="0.25">
      <c r="A126" s="5">
        <v>5114</v>
      </c>
      <c r="B126" s="1" t="s">
        <v>157</v>
      </c>
      <c r="C126" s="12">
        <f>+C127+C128+C129</f>
        <v>7146912.459999999</v>
      </c>
      <c r="D126" s="10">
        <f>IFERROR(C126/$C$115,"")</f>
        <v>0.16207333467102578</v>
      </c>
      <c r="E126" s="1"/>
    </row>
    <row r="127" spans="1:5" ht="15" customHeight="1" x14ac:dyDescent="0.25">
      <c r="A127" s="90" t="s">
        <v>641</v>
      </c>
      <c r="B127" s="91" t="s">
        <v>642</v>
      </c>
      <c r="C127" s="12">
        <v>3266021.23</v>
      </c>
      <c r="D127" s="10"/>
      <c r="E127" s="1"/>
    </row>
    <row r="128" spans="1:5" ht="15" customHeight="1" x14ac:dyDescent="0.25">
      <c r="A128" s="90" t="s">
        <v>643</v>
      </c>
      <c r="B128" s="91" t="s">
        <v>644</v>
      </c>
      <c r="C128" s="12">
        <v>1385845.38</v>
      </c>
      <c r="D128" s="10"/>
      <c r="E128" s="1"/>
    </row>
    <row r="129" spans="1:5" ht="15" customHeight="1" x14ac:dyDescent="0.25">
      <c r="A129" s="90" t="s">
        <v>645</v>
      </c>
      <c r="B129" s="91" t="s">
        <v>646</v>
      </c>
      <c r="C129" s="12">
        <v>2495045.85</v>
      </c>
      <c r="D129" s="10"/>
      <c r="E129" s="1"/>
    </row>
    <row r="130" spans="1:5" ht="15" customHeight="1" x14ac:dyDescent="0.25">
      <c r="A130" s="5">
        <v>5115</v>
      </c>
      <c r="B130" s="1" t="s">
        <v>158</v>
      </c>
      <c r="C130" s="12">
        <f>+C131+C132+C133+C134+C135+C136+C137</f>
        <v>9259988.4000000004</v>
      </c>
      <c r="D130" s="10">
        <f>IFERROR(C130/$C$115,"")</f>
        <v>0.2099923858593081</v>
      </c>
      <c r="E130" s="1"/>
    </row>
    <row r="131" spans="1:5" ht="15" customHeight="1" x14ac:dyDescent="0.25">
      <c r="A131" s="90" t="s">
        <v>647</v>
      </c>
      <c r="B131" s="91" t="s">
        <v>648</v>
      </c>
      <c r="C131" s="92">
        <v>2144437.21</v>
      </c>
      <c r="D131" s="10"/>
      <c r="E131" s="1"/>
    </row>
    <row r="132" spans="1:5" ht="15" customHeight="1" x14ac:dyDescent="0.25">
      <c r="A132" s="90" t="s">
        <v>649</v>
      </c>
      <c r="B132" s="91" t="s">
        <v>650</v>
      </c>
      <c r="C132" s="92">
        <v>538499.44999999995</v>
      </c>
      <c r="D132" s="10"/>
      <c r="E132" s="1"/>
    </row>
    <row r="133" spans="1:5" ht="15" customHeight="1" x14ac:dyDescent="0.25">
      <c r="A133" s="90" t="s">
        <v>651</v>
      </c>
      <c r="B133" s="91" t="s">
        <v>652</v>
      </c>
      <c r="C133" s="92">
        <v>1979606.83</v>
      </c>
      <c r="D133" s="10"/>
      <c r="E133" s="1"/>
    </row>
    <row r="134" spans="1:5" ht="15" customHeight="1" x14ac:dyDescent="0.25">
      <c r="A134" s="90" t="s">
        <v>653</v>
      </c>
      <c r="B134" s="91" t="s">
        <v>654</v>
      </c>
      <c r="C134" s="92">
        <v>257427.45</v>
      </c>
      <c r="D134" s="10"/>
      <c r="E134" s="1"/>
    </row>
    <row r="135" spans="1:5" ht="15" customHeight="1" x14ac:dyDescent="0.25">
      <c r="A135" s="90" t="s">
        <v>655</v>
      </c>
      <c r="B135" s="91" t="s">
        <v>656</v>
      </c>
      <c r="C135" s="92">
        <v>368693.94</v>
      </c>
      <c r="D135" s="10"/>
      <c r="E135" s="1"/>
    </row>
    <row r="136" spans="1:5" ht="15" customHeight="1" x14ac:dyDescent="0.25">
      <c r="A136" s="90" t="s">
        <v>657</v>
      </c>
      <c r="B136" s="91" t="s">
        <v>658</v>
      </c>
      <c r="C136" s="92">
        <v>1985661.76</v>
      </c>
      <c r="D136" s="10"/>
      <c r="E136" s="1"/>
    </row>
    <row r="137" spans="1:5" ht="15" customHeight="1" x14ac:dyDescent="0.25">
      <c r="A137" s="90" t="s">
        <v>659</v>
      </c>
      <c r="B137" s="91" t="s">
        <v>660</v>
      </c>
      <c r="C137" s="92">
        <v>1985661.76</v>
      </c>
      <c r="D137" s="10"/>
      <c r="E137" s="1"/>
    </row>
    <row r="138" spans="1:5" ht="15" customHeight="1" x14ac:dyDescent="0.25">
      <c r="A138" s="5">
        <v>5116</v>
      </c>
      <c r="B138" s="1" t="s">
        <v>159</v>
      </c>
      <c r="C138" s="12">
        <v>0</v>
      </c>
      <c r="D138" s="10"/>
      <c r="E138" s="1"/>
    </row>
    <row r="139" spans="1:5" ht="15" customHeight="1" x14ac:dyDescent="0.25">
      <c r="A139" s="15">
        <v>5120</v>
      </c>
      <c r="B139" s="8" t="s">
        <v>160</v>
      </c>
      <c r="C139" s="9">
        <f>+C140+C146+C149+C150+C154+C156+C161+C158</f>
        <v>1227088.5699999998</v>
      </c>
      <c r="D139" s="10">
        <f>IFERROR(C139/$C$139,"")</f>
        <v>1</v>
      </c>
      <c r="E139" s="1"/>
    </row>
    <row r="140" spans="1:5" ht="15" customHeight="1" x14ac:dyDescent="0.25">
      <c r="A140" s="15">
        <v>5121</v>
      </c>
      <c r="B140" s="20" t="s">
        <v>161</v>
      </c>
      <c r="C140" s="9">
        <f>+SUM(C141:C145)</f>
        <v>584408.66999999993</v>
      </c>
      <c r="D140" s="10">
        <f>IFERROR(C140/$C$139,"")</f>
        <v>0.47625630642130423</v>
      </c>
      <c r="E140" s="1"/>
    </row>
    <row r="141" spans="1:5" ht="15" customHeight="1" x14ac:dyDescent="0.25">
      <c r="A141" s="90" t="s">
        <v>661</v>
      </c>
      <c r="B141" s="91" t="s">
        <v>662</v>
      </c>
      <c r="C141" s="12">
        <v>56386.97</v>
      </c>
      <c r="D141" s="10"/>
      <c r="E141" s="1"/>
    </row>
    <row r="142" spans="1:5" ht="15" customHeight="1" x14ac:dyDescent="0.25">
      <c r="A142" s="90" t="s">
        <v>663</v>
      </c>
      <c r="B142" s="91" t="s">
        <v>664</v>
      </c>
      <c r="C142" s="12">
        <v>159396.26999999999</v>
      </c>
      <c r="D142" s="10"/>
      <c r="E142" s="1"/>
    </row>
    <row r="143" spans="1:5" ht="15" customHeight="1" x14ac:dyDescent="0.25">
      <c r="A143" s="90" t="s">
        <v>665</v>
      </c>
      <c r="B143" s="91" t="s">
        <v>666</v>
      </c>
      <c r="C143" s="12">
        <v>34157</v>
      </c>
      <c r="D143" s="10"/>
      <c r="E143" s="1"/>
    </row>
    <row r="144" spans="1:5" ht="15" customHeight="1" x14ac:dyDescent="0.25">
      <c r="A144" s="90" t="s">
        <v>667</v>
      </c>
      <c r="B144" s="91" t="s">
        <v>668</v>
      </c>
      <c r="C144" s="12">
        <v>313834.90999999997</v>
      </c>
      <c r="D144" s="10"/>
      <c r="E144" s="1"/>
    </row>
    <row r="145" spans="1:5" ht="15" customHeight="1" x14ac:dyDescent="0.25">
      <c r="A145" s="90" t="s">
        <v>669</v>
      </c>
      <c r="B145" s="91" t="s">
        <v>670</v>
      </c>
      <c r="C145" s="12">
        <v>20633.52</v>
      </c>
      <c r="D145" s="10"/>
      <c r="E145" s="1"/>
    </row>
    <row r="146" spans="1:5" ht="15" customHeight="1" x14ac:dyDescent="0.25">
      <c r="A146" s="15">
        <v>5122</v>
      </c>
      <c r="B146" s="20" t="s">
        <v>162</v>
      </c>
      <c r="C146" s="9">
        <f>+C147+C148</f>
        <v>256538.18</v>
      </c>
      <c r="D146" s="10">
        <f>IFERROR(C146/$C$139,"")</f>
        <v>0.20906248030653568</v>
      </c>
      <c r="E146" s="1"/>
    </row>
    <row r="147" spans="1:5" ht="15" customHeight="1" x14ac:dyDescent="0.25">
      <c r="A147" s="90" t="s">
        <v>671</v>
      </c>
      <c r="B147" s="91" t="s">
        <v>672</v>
      </c>
      <c r="C147" s="92">
        <v>255739.18</v>
      </c>
      <c r="D147" s="10"/>
      <c r="E147" s="1"/>
    </row>
    <row r="148" spans="1:5" ht="15" customHeight="1" x14ac:dyDescent="0.25">
      <c r="A148" s="90" t="s">
        <v>673</v>
      </c>
      <c r="B148" s="91" t="s">
        <v>674</v>
      </c>
      <c r="C148" s="92">
        <v>799</v>
      </c>
      <c r="D148" s="10"/>
      <c r="E148" s="1"/>
    </row>
    <row r="149" spans="1:5" ht="15" customHeight="1" x14ac:dyDescent="0.25">
      <c r="A149" s="15">
        <v>5123</v>
      </c>
      <c r="B149" s="20" t="s">
        <v>163</v>
      </c>
      <c r="C149" s="9">
        <v>0</v>
      </c>
      <c r="D149" s="10"/>
      <c r="E149" s="1"/>
    </row>
    <row r="150" spans="1:5" ht="15" customHeight="1" x14ac:dyDescent="0.25">
      <c r="A150" s="15">
        <v>5124</v>
      </c>
      <c r="B150" s="20" t="s">
        <v>164</v>
      </c>
      <c r="C150" s="9">
        <f>+SUM(C151:C153)</f>
        <v>170433.73</v>
      </c>
      <c r="D150" s="10">
        <f>IFERROR(C150/$C$139,"")</f>
        <v>0.1388927695740822</v>
      </c>
      <c r="E150" s="1"/>
    </row>
    <row r="151" spans="1:5" ht="15" customHeight="1" x14ac:dyDescent="0.25">
      <c r="A151" s="90" t="s">
        <v>675</v>
      </c>
      <c r="B151" s="91" t="s">
        <v>676</v>
      </c>
      <c r="C151" s="92">
        <v>4461.1099999999997</v>
      </c>
      <c r="D151" s="10"/>
      <c r="E151" s="1"/>
    </row>
    <row r="152" spans="1:5" ht="15" customHeight="1" x14ac:dyDescent="0.25">
      <c r="A152" s="90" t="s">
        <v>677</v>
      </c>
      <c r="B152" s="91" t="s">
        <v>678</v>
      </c>
      <c r="C152" s="92">
        <v>6807.3</v>
      </c>
      <c r="D152" s="10" t="str">
        <f t="shared" ref="D152" si="21">IFERROR(C219/$C$217,"")</f>
        <v/>
      </c>
      <c r="E152" s="1"/>
    </row>
    <row r="153" spans="1:5" ht="15" customHeight="1" x14ac:dyDescent="0.25">
      <c r="A153" s="90" t="s">
        <v>679</v>
      </c>
      <c r="B153" s="91" t="s">
        <v>680</v>
      </c>
      <c r="C153" s="92">
        <v>159165.32</v>
      </c>
      <c r="D153" s="10" t="str">
        <f t="shared" ref="D153:D155" si="22">IFERROR(C220/$C$220,"")</f>
        <v/>
      </c>
      <c r="E153" s="1"/>
    </row>
    <row r="154" spans="1:5" ht="15" customHeight="1" x14ac:dyDescent="0.25">
      <c r="A154" s="15">
        <v>5125</v>
      </c>
      <c r="B154" s="20" t="s">
        <v>165</v>
      </c>
      <c r="C154" s="94">
        <f>+C155</f>
        <v>1375.25</v>
      </c>
      <c r="D154" s="10">
        <f>IFERROR(C154/$C$139,"")</f>
        <v>1.1207422460140755E-3</v>
      </c>
      <c r="E154" s="1"/>
    </row>
    <row r="155" spans="1:5" ht="15" customHeight="1" x14ac:dyDescent="0.25">
      <c r="A155" s="90" t="s">
        <v>681</v>
      </c>
      <c r="B155" s="91" t="s">
        <v>682</v>
      </c>
      <c r="C155" s="92">
        <v>1375.25</v>
      </c>
      <c r="D155" s="10" t="str">
        <f t="shared" si="22"/>
        <v/>
      </c>
      <c r="E155" s="1"/>
    </row>
    <row r="156" spans="1:5" ht="15" customHeight="1" x14ac:dyDescent="0.25">
      <c r="A156" s="5">
        <v>5126</v>
      </c>
      <c r="B156" s="1" t="s">
        <v>166</v>
      </c>
      <c r="C156" s="12">
        <f>+C157</f>
        <v>201909.85</v>
      </c>
      <c r="D156" s="10">
        <f>IFERROR(C156/$C$139,"")</f>
        <v>0.16454382750871849</v>
      </c>
      <c r="E156" s="1"/>
    </row>
    <row r="157" spans="1:5" ht="15" customHeight="1" x14ac:dyDescent="0.25">
      <c r="A157" s="90" t="s">
        <v>683</v>
      </c>
      <c r="B157" s="91" t="s">
        <v>684</v>
      </c>
      <c r="C157" s="92">
        <v>201909.85</v>
      </c>
      <c r="D157" s="10" t="str">
        <f t="shared" ref="D157" si="23">IFERROR(C224/$C$223,"")</f>
        <v/>
      </c>
      <c r="E157" s="1"/>
    </row>
    <row r="158" spans="1:5" ht="15" customHeight="1" x14ac:dyDescent="0.25">
      <c r="A158" s="5">
        <v>5127</v>
      </c>
      <c r="B158" s="1" t="s">
        <v>167</v>
      </c>
      <c r="C158" s="12">
        <f>+C159</f>
        <v>5923.89</v>
      </c>
      <c r="D158" s="10">
        <f>IFERROR(C158/$C$139,"")</f>
        <v>4.8275977340413176E-3</v>
      </c>
      <c r="E158" s="1"/>
    </row>
    <row r="159" spans="1:5" ht="15" customHeight="1" x14ac:dyDescent="0.25">
      <c r="A159" s="5" t="s">
        <v>685</v>
      </c>
      <c r="B159" s="1" t="s">
        <v>686</v>
      </c>
      <c r="C159" s="12">
        <v>5923.89</v>
      </c>
      <c r="D159" s="10" t="str">
        <f>IFERROR(C226/$C$226,"")</f>
        <v/>
      </c>
      <c r="E159" s="1"/>
    </row>
    <row r="160" spans="1:5" ht="15" customHeight="1" x14ac:dyDescent="0.25">
      <c r="A160" s="5">
        <v>5128</v>
      </c>
      <c r="B160" s="1" t="s">
        <v>168</v>
      </c>
      <c r="C160" s="12">
        <v>0</v>
      </c>
      <c r="D160" s="10"/>
      <c r="E160" s="1"/>
    </row>
    <row r="161" spans="1:5" ht="15" customHeight="1" x14ac:dyDescent="0.25">
      <c r="A161" s="5">
        <v>5129</v>
      </c>
      <c r="B161" s="1" t="s">
        <v>169</v>
      </c>
      <c r="C161" s="12">
        <f>+SUM(C162:C165)</f>
        <v>6499</v>
      </c>
      <c r="D161" s="10">
        <f>IFERROR(C161/$C$139,"")</f>
        <v>5.2962762093041096E-3</v>
      </c>
      <c r="E161" s="1"/>
    </row>
    <row r="162" spans="1:5" ht="15" customHeight="1" x14ac:dyDescent="0.25">
      <c r="A162" s="90" t="s">
        <v>687</v>
      </c>
      <c r="B162" s="91" t="s">
        <v>688</v>
      </c>
      <c r="C162" s="92">
        <v>953.29</v>
      </c>
      <c r="D162" s="10"/>
      <c r="E162" s="1"/>
    </row>
    <row r="163" spans="1:5" ht="15" customHeight="1" x14ac:dyDescent="0.25">
      <c r="A163" s="90" t="s">
        <v>689</v>
      </c>
      <c r="B163" s="91" t="s">
        <v>690</v>
      </c>
      <c r="C163" s="92">
        <v>3292.23</v>
      </c>
      <c r="D163" s="10" t="str">
        <f>IFERROR(C229/$C$226,"")</f>
        <v/>
      </c>
      <c r="E163" s="1"/>
    </row>
    <row r="164" spans="1:5" ht="15" customHeight="1" x14ac:dyDescent="0.25">
      <c r="A164" s="90" t="s">
        <v>691</v>
      </c>
      <c r="B164" s="91" t="s">
        <v>692</v>
      </c>
      <c r="C164" s="92">
        <v>1859.48</v>
      </c>
      <c r="D164" s="10" t="str">
        <f>IFERROR(C230/$C$226,"")</f>
        <v/>
      </c>
      <c r="E164" s="1"/>
    </row>
    <row r="165" spans="1:5" ht="15" customHeight="1" x14ac:dyDescent="0.25">
      <c r="A165" s="90" t="s">
        <v>693</v>
      </c>
      <c r="B165" s="91" t="s">
        <v>692</v>
      </c>
      <c r="C165" s="92">
        <v>394</v>
      </c>
      <c r="D165" s="10" t="str">
        <f t="shared" ref="D165:D168" si="24">IFERROR(C231/$C$231,"")</f>
        <v/>
      </c>
      <c r="E165" s="1"/>
    </row>
    <row r="166" spans="1:5" ht="15" customHeight="1" x14ac:dyDescent="0.25">
      <c r="A166" s="15">
        <v>5130</v>
      </c>
      <c r="B166" s="8" t="s">
        <v>170</v>
      </c>
      <c r="C166" s="9">
        <f>+C167+C174+C176+C183+C187+C194+C199+C204+C211</f>
        <v>25644013.399999999</v>
      </c>
      <c r="D166" s="10">
        <f>IFERROR(C166/$C$166,"")</f>
        <v>1</v>
      </c>
      <c r="E166" s="1"/>
    </row>
    <row r="167" spans="1:5" ht="15" customHeight="1" x14ac:dyDescent="0.25">
      <c r="A167" s="5">
        <v>5131</v>
      </c>
      <c r="B167" s="1" t="s">
        <v>171</v>
      </c>
      <c r="C167" s="12">
        <f>+SUM(C168:C173)</f>
        <v>1277404.28</v>
      </c>
      <c r="D167" s="10">
        <f>IFERROR(C167/$C$166,"")</f>
        <v>4.9812962584086004E-2</v>
      </c>
      <c r="E167" s="1"/>
    </row>
    <row r="168" spans="1:5" ht="15" customHeight="1" x14ac:dyDescent="0.25">
      <c r="A168" s="90" t="s">
        <v>694</v>
      </c>
      <c r="B168" s="91" t="s">
        <v>695</v>
      </c>
      <c r="C168" s="92">
        <v>497663.8</v>
      </c>
      <c r="D168" s="10" t="str">
        <f t="shared" si="24"/>
        <v/>
      </c>
      <c r="E168" s="1"/>
    </row>
    <row r="169" spans="1:5" ht="15" customHeight="1" x14ac:dyDescent="0.25">
      <c r="A169" s="90" t="s">
        <v>696</v>
      </c>
      <c r="B169" s="91" t="s">
        <v>697</v>
      </c>
      <c r="C169" s="92">
        <v>1391</v>
      </c>
      <c r="D169" s="10" t="str">
        <f t="shared" ref="D169:D171" si="25">IFERROR(C235/$C$235,"")</f>
        <v/>
      </c>
      <c r="E169" s="1"/>
    </row>
    <row r="170" spans="1:5" ht="15" customHeight="1" x14ac:dyDescent="0.25">
      <c r="A170" s="90" t="s">
        <v>698</v>
      </c>
      <c r="B170" s="91" t="s">
        <v>699</v>
      </c>
      <c r="C170" s="92">
        <v>159637.04999999999</v>
      </c>
      <c r="D170" s="10" t="str">
        <f t="shared" si="25"/>
        <v/>
      </c>
      <c r="E170" s="1"/>
    </row>
    <row r="171" spans="1:5" ht="15" customHeight="1" x14ac:dyDescent="0.25">
      <c r="A171" s="90" t="s">
        <v>700</v>
      </c>
      <c r="B171" s="91" t="s">
        <v>701</v>
      </c>
      <c r="C171" s="92">
        <v>150524.51</v>
      </c>
      <c r="D171" s="10" t="str">
        <f t="shared" si="25"/>
        <v/>
      </c>
      <c r="E171" s="1"/>
    </row>
    <row r="172" spans="1:5" ht="15" customHeight="1" x14ac:dyDescent="0.25">
      <c r="A172" s="90" t="s">
        <v>702</v>
      </c>
      <c r="B172" s="91" t="s">
        <v>703</v>
      </c>
      <c r="C172" s="92">
        <v>393925.41</v>
      </c>
      <c r="D172" s="10" t="str">
        <f t="shared" ref="D172:D173" si="26">IFERROR(C238/$C$238,"")</f>
        <v/>
      </c>
      <c r="E172" s="1"/>
    </row>
    <row r="173" spans="1:5" ht="15" customHeight="1" x14ac:dyDescent="0.25">
      <c r="A173" s="90" t="s">
        <v>704</v>
      </c>
      <c r="B173" s="91" t="s">
        <v>705</v>
      </c>
      <c r="C173" s="92">
        <v>74262.509999999995</v>
      </c>
      <c r="D173" s="10" t="str">
        <f t="shared" si="26"/>
        <v/>
      </c>
      <c r="E173" s="1"/>
    </row>
    <row r="174" spans="1:5" ht="15" customHeight="1" x14ac:dyDescent="0.25">
      <c r="A174" s="5">
        <v>5132</v>
      </c>
      <c r="B174" s="1" t="s">
        <v>172</v>
      </c>
      <c r="C174" s="93">
        <f>+C175</f>
        <v>33789.230000000003</v>
      </c>
      <c r="D174" s="10">
        <f>IFERROR(C174/$C$166,"")</f>
        <v>1.3176264367417622E-3</v>
      </c>
      <c r="E174" s="1"/>
    </row>
    <row r="175" spans="1:5" ht="15" customHeight="1" x14ac:dyDescent="0.25">
      <c r="A175" s="90" t="s">
        <v>706</v>
      </c>
      <c r="B175" s="91" t="s">
        <v>707</v>
      </c>
      <c r="C175" s="92">
        <v>33789.230000000003</v>
      </c>
      <c r="D175" s="10" t="str">
        <f t="shared" ref="D175:D179" si="27">IFERROR(C241/$C$240,"")</f>
        <v/>
      </c>
      <c r="E175" s="1"/>
    </row>
    <row r="176" spans="1:5" ht="15" customHeight="1" x14ac:dyDescent="0.25">
      <c r="A176" s="5">
        <v>5133</v>
      </c>
      <c r="B176" s="1" t="s">
        <v>173</v>
      </c>
      <c r="C176" s="93">
        <f>+SUM(C177:C182)</f>
        <v>1601229.4</v>
      </c>
      <c r="D176" s="10">
        <f>IFERROR(C176/$C$166,"")</f>
        <v>6.2440670850686733E-2</v>
      </c>
      <c r="E176" s="1"/>
    </row>
    <row r="177" spans="1:5" ht="15" customHeight="1" x14ac:dyDescent="0.25">
      <c r="A177" s="90" t="s">
        <v>708</v>
      </c>
      <c r="B177" s="91" t="s">
        <v>709</v>
      </c>
      <c r="C177" s="92">
        <v>111360</v>
      </c>
      <c r="D177" s="10" t="str">
        <f t="shared" si="27"/>
        <v/>
      </c>
      <c r="E177" s="1"/>
    </row>
    <row r="178" spans="1:5" ht="15" customHeight="1" x14ac:dyDescent="0.25">
      <c r="A178" s="90" t="s">
        <v>710</v>
      </c>
      <c r="B178" s="91" t="s">
        <v>711</v>
      </c>
      <c r="C178" s="92">
        <v>31320</v>
      </c>
      <c r="D178" s="10" t="str">
        <f t="shared" si="27"/>
        <v/>
      </c>
      <c r="E178" s="1"/>
    </row>
    <row r="179" spans="1:5" ht="15" customHeight="1" x14ac:dyDescent="0.25">
      <c r="A179" s="90" t="s">
        <v>712</v>
      </c>
      <c r="B179" s="91" t="s">
        <v>713</v>
      </c>
      <c r="C179" s="92">
        <v>771829.4</v>
      </c>
      <c r="D179" s="10" t="str">
        <f t="shared" si="27"/>
        <v/>
      </c>
      <c r="E179" s="1"/>
    </row>
    <row r="180" spans="1:5" ht="15" customHeight="1" x14ac:dyDescent="0.25">
      <c r="A180" s="90" t="s">
        <v>714</v>
      </c>
      <c r="B180" s="91" t="s">
        <v>715</v>
      </c>
      <c r="C180" s="92">
        <v>74240</v>
      </c>
      <c r="D180" s="10" t="str">
        <f t="shared" ref="D180:D182" si="28">IFERROR(C246/$C$246,"")</f>
        <v/>
      </c>
      <c r="E180" s="1"/>
    </row>
    <row r="181" spans="1:5" ht="15" customHeight="1" x14ac:dyDescent="0.25">
      <c r="A181" s="90" t="s">
        <v>716</v>
      </c>
      <c r="B181" s="91" t="s">
        <v>717</v>
      </c>
      <c r="C181" s="92">
        <v>593920</v>
      </c>
      <c r="D181" s="10" t="str">
        <f t="shared" si="28"/>
        <v/>
      </c>
      <c r="E181" s="1"/>
    </row>
    <row r="182" spans="1:5" ht="15" customHeight="1" x14ac:dyDescent="0.25">
      <c r="A182" s="90" t="s">
        <v>718</v>
      </c>
      <c r="B182" s="91" t="s">
        <v>719</v>
      </c>
      <c r="C182" s="92">
        <v>18560</v>
      </c>
      <c r="D182" s="10" t="str">
        <f t="shared" si="28"/>
        <v/>
      </c>
      <c r="E182" s="1"/>
    </row>
    <row r="183" spans="1:5" ht="15" customHeight="1" x14ac:dyDescent="0.25">
      <c r="A183" s="5">
        <v>5134</v>
      </c>
      <c r="B183" s="1" t="s">
        <v>174</v>
      </c>
      <c r="C183" s="93">
        <f>+SUM(C184:C186)</f>
        <v>129510.63</v>
      </c>
      <c r="D183" s="10">
        <f>IFERROR(C183/$C$166,"")</f>
        <v>5.050326092872811E-3</v>
      </c>
      <c r="E183" s="1"/>
    </row>
    <row r="184" spans="1:5" ht="15" customHeight="1" x14ac:dyDescent="0.25">
      <c r="A184" s="90" t="s">
        <v>720</v>
      </c>
      <c r="B184" s="91" t="s">
        <v>721</v>
      </c>
      <c r="C184" s="92">
        <v>7883.36</v>
      </c>
      <c r="D184" s="10" t="str">
        <f t="shared" ref="D184:D186" si="29">IFERROR(C250/$C$250,"")</f>
        <v/>
      </c>
      <c r="E184" s="1"/>
    </row>
    <row r="185" spans="1:5" ht="15" customHeight="1" x14ac:dyDescent="0.25">
      <c r="A185" s="90" t="s">
        <v>722</v>
      </c>
      <c r="B185" s="91" t="s">
        <v>723</v>
      </c>
      <c r="C185" s="92">
        <v>73901.59</v>
      </c>
      <c r="D185" s="10" t="str">
        <f t="shared" si="29"/>
        <v/>
      </c>
      <c r="E185" s="1"/>
    </row>
    <row r="186" spans="1:5" ht="15" customHeight="1" x14ac:dyDescent="0.25">
      <c r="A186" s="90" t="s">
        <v>724</v>
      </c>
      <c r="B186" s="91" t="s">
        <v>725</v>
      </c>
      <c r="C186" s="92">
        <v>47725.68</v>
      </c>
      <c r="D186" s="10" t="str">
        <f t="shared" si="29"/>
        <v/>
      </c>
      <c r="E186" s="1"/>
    </row>
    <row r="187" spans="1:5" ht="15" customHeight="1" x14ac:dyDescent="0.25">
      <c r="A187" s="5">
        <v>5135</v>
      </c>
      <c r="B187" s="1" t="s">
        <v>175</v>
      </c>
      <c r="C187" s="93">
        <f>+SUM(C188:C193)</f>
        <v>705291.84</v>
      </c>
      <c r="D187" s="10">
        <f>IFERROR(C187/$C$166,"")</f>
        <v>2.7503177018305566E-2</v>
      </c>
      <c r="E187" s="1"/>
    </row>
    <row r="188" spans="1:5" ht="15" customHeight="1" x14ac:dyDescent="0.25">
      <c r="A188" s="90" t="s">
        <v>726</v>
      </c>
      <c r="B188" s="91" t="s">
        <v>727</v>
      </c>
      <c r="C188" s="92">
        <v>362262.55</v>
      </c>
      <c r="D188" s="10" t="str">
        <f t="shared" ref="D188:D189" si="30">IFERROR(C254/$C$253,"")</f>
        <v/>
      </c>
      <c r="E188" s="1"/>
    </row>
    <row r="189" spans="1:5" ht="15" customHeight="1" x14ac:dyDescent="0.25">
      <c r="A189" s="90" t="s">
        <v>728</v>
      </c>
      <c r="B189" s="91" t="s">
        <v>729</v>
      </c>
      <c r="C189" s="92">
        <v>193506.68</v>
      </c>
      <c r="D189" s="10" t="str">
        <f t="shared" si="30"/>
        <v/>
      </c>
      <c r="E189" s="1"/>
    </row>
    <row r="190" spans="1:5" ht="15" customHeight="1" x14ac:dyDescent="0.25">
      <c r="A190" s="90" t="s">
        <v>730</v>
      </c>
      <c r="B190" s="91" t="s">
        <v>731</v>
      </c>
      <c r="C190" s="92">
        <v>300</v>
      </c>
      <c r="D190" s="10" t="str">
        <f t="shared" ref="D190:D192" si="31">IFERROR(C256/$C$256,"")</f>
        <v/>
      </c>
      <c r="E190" s="1"/>
    </row>
    <row r="191" spans="1:5" ht="15" customHeight="1" x14ac:dyDescent="0.25">
      <c r="A191" s="90" t="s">
        <v>732</v>
      </c>
      <c r="B191" s="91" t="s">
        <v>731</v>
      </c>
      <c r="C191" s="92">
        <v>83128.41</v>
      </c>
      <c r="D191" s="10" t="str">
        <f t="shared" si="31"/>
        <v/>
      </c>
      <c r="E191" s="1"/>
    </row>
    <row r="192" spans="1:5" ht="15" customHeight="1" x14ac:dyDescent="0.25">
      <c r="A192" s="90" t="s">
        <v>733</v>
      </c>
      <c r="B192" s="91" t="s">
        <v>734</v>
      </c>
      <c r="C192" s="92">
        <v>33946.199999999997</v>
      </c>
      <c r="D192" s="10" t="str">
        <f t="shared" si="31"/>
        <v/>
      </c>
      <c r="E192" s="1"/>
    </row>
    <row r="193" spans="1:5" ht="15" customHeight="1" x14ac:dyDescent="0.25">
      <c r="A193" s="90" t="s">
        <v>735</v>
      </c>
      <c r="B193" s="91" t="s">
        <v>736</v>
      </c>
      <c r="C193" s="92">
        <v>32148</v>
      </c>
      <c r="D193" s="10"/>
      <c r="E193" s="1"/>
    </row>
    <row r="194" spans="1:5" ht="15" customHeight="1" x14ac:dyDescent="0.25">
      <c r="A194" s="5">
        <v>5136</v>
      </c>
      <c r="B194" s="1" t="s">
        <v>176</v>
      </c>
      <c r="C194" s="93">
        <f>+SUM(C195:C198)</f>
        <v>2084186.44</v>
      </c>
      <c r="D194" s="10">
        <f>IFERROR(C194/$C$166,"")</f>
        <v>8.1273800925404288E-2</v>
      </c>
      <c r="E194" s="1"/>
    </row>
    <row r="195" spans="1:5" ht="15" customHeight="1" x14ac:dyDescent="0.25">
      <c r="A195" s="90" t="s">
        <v>737</v>
      </c>
      <c r="B195" s="91" t="s">
        <v>738</v>
      </c>
      <c r="C195" s="92">
        <v>381700.32</v>
      </c>
      <c r="D195" s="10" t="str">
        <f t="shared" ref="D195:D196" si="32">IFERROR(C261/$C$260,"")</f>
        <v/>
      </c>
      <c r="E195" s="1"/>
    </row>
    <row r="196" spans="1:5" ht="15" customHeight="1" x14ac:dyDescent="0.25">
      <c r="A196" s="90" t="s">
        <v>739</v>
      </c>
      <c r="B196" s="91" t="s">
        <v>740</v>
      </c>
      <c r="C196" s="92">
        <v>567272.15</v>
      </c>
      <c r="D196" s="10" t="str">
        <f t="shared" si="32"/>
        <v/>
      </c>
      <c r="E196" s="1"/>
    </row>
    <row r="197" spans="1:5" ht="15" customHeight="1" x14ac:dyDescent="0.25">
      <c r="A197" s="90" t="s">
        <v>741</v>
      </c>
      <c r="B197" s="91" t="s">
        <v>742</v>
      </c>
      <c r="C197" s="92">
        <v>1093453.97</v>
      </c>
      <c r="D197" s="10" t="str">
        <f t="shared" ref="D197:D198" si="33">IFERROR(C263/$C$263,"")</f>
        <v/>
      </c>
      <c r="E197" s="1"/>
    </row>
    <row r="198" spans="1:5" ht="15" customHeight="1" x14ac:dyDescent="0.25">
      <c r="A198" s="90" t="s">
        <v>743</v>
      </c>
      <c r="B198" s="91" t="s">
        <v>744</v>
      </c>
      <c r="C198" s="92">
        <v>41760</v>
      </c>
      <c r="D198" s="10" t="str">
        <f t="shared" si="33"/>
        <v/>
      </c>
      <c r="E198" s="1"/>
    </row>
    <row r="199" spans="1:5" ht="15" customHeight="1" x14ac:dyDescent="0.25">
      <c r="A199" s="5">
        <v>5137</v>
      </c>
      <c r="B199" s="1" t="s">
        <v>177</v>
      </c>
      <c r="C199" s="93">
        <f>+SUM(C200:C203)</f>
        <v>85677.930000000008</v>
      </c>
      <c r="D199" s="10">
        <f>IFERROR(C199/$C$166,"")</f>
        <v>3.3410499621716783E-3</v>
      </c>
      <c r="E199" s="1"/>
    </row>
    <row r="200" spans="1:5" ht="15" customHeight="1" x14ac:dyDescent="0.25">
      <c r="A200" s="90" t="s">
        <v>745</v>
      </c>
      <c r="B200" s="91" t="s">
        <v>746</v>
      </c>
      <c r="C200" s="92">
        <v>6304.35</v>
      </c>
      <c r="D200" s="10" t="str">
        <f t="shared" ref="D200:D202" si="34">IFERROR(C266/$C$266,"")</f>
        <v/>
      </c>
      <c r="E200" s="1"/>
    </row>
    <row r="201" spans="1:5" ht="15" customHeight="1" x14ac:dyDescent="0.25">
      <c r="A201" s="90" t="s">
        <v>747</v>
      </c>
      <c r="B201" s="91" t="s">
        <v>748</v>
      </c>
      <c r="C201" s="92">
        <v>68950.100000000006</v>
      </c>
      <c r="D201" s="10" t="str">
        <f t="shared" si="34"/>
        <v/>
      </c>
      <c r="E201" s="1"/>
    </row>
    <row r="202" spans="1:5" ht="15" customHeight="1" x14ac:dyDescent="0.25">
      <c r="A202" s="90" t="s">
        <v>749</v>
      </c>
      <c r="B202" s="91" t="s">
        <v>750</v>
      </c>
      <c r="C202" s="92">
        <v>8045.48</v>
      </c>
      <c r="D202" s="10" t="str">
        <f t="shared" si="34"/>
        <v/>
      </c>
      <c r="E202" s="1"/>
    </row>
    <row r="203" spans="1:5" ht="15" customHeight="1" x14ac:dyDescent="0.25">
      <c r="A203" s="90" t="s">
        <v>751</v>
      </c>
      <c r="B203" s="91" t="s">
        <v>752</v>
      </c>
      <c r="C203" s="92">
        <v>2378</v>
      </c>
      <c r="D203" s="10" t="str">
        <f t="shared" ref="D203" si="35">IFERROR(C269/$C$269,"")</f>
        <v/>
      </c>
      <c r="E203" s="1"/>
    </row>
    <row r="204" spans="1:5" ht="15" customHeight="1" x14ac:dyDescent="0.25">
      <c r="A204" s="5">
        <v>5138</v>
      </c>
      <c r="B204" s="1" t="s">
        <v>178</v>
      </c>
      <c r="C204" s="93">
        <f>+SUM(C205:C210)</f>
        <v>17869922.559999999</v>
      </c>
      <c r="D204" s="10">
        <f>IFERROR(C204/$C$166,"")</f>
        <v>0.6968457815577338</v>
      </c>
      <c r="E204" s="1"/>
    </row>
    <row r="205" spans="1:5" ht="15" customHeight="1" x14ac:dyDescent="0.25">
      <c r="A205" s="90" t="s">
        <v>753</v>
      </c>
      <c r="B205" s="91" t="s">
        <v>754</v>
      </c>
      <c r="C205" s="92">
        <v>16913.88</v>
      </c>
      <c r="D205" s="10" t="str">
        <f t="shared" ref="D205:D206" si="36">IFERROR(C271/$C$271,"")</f>
        <v/>
      </c>
      <c r="E205" s="1"/>
    </row>
    <row r="206" spans="1:5" ht="15" customHeight="1" x14ac:dyDescent="0.25">
      <c r="A206" s="90" t="s">
        <v>755</v>
      </c>
      <c r="B206" s="91" t="s">
        <v>756</v>
      </c>
      <c r="C206" s="92">
        <v>44738.28</v>
      </c>
      <c r="D206" s="10" t="str">
        <f t="shared" si="36"/>
        <v/>
      </c>
      <c r="E206" s="1"/>
    </row>
    <row r="207" spans="1:5" ht="15" customHeight="1" x14ac:dyDescent="0.25">
      <c r="A207" s="90" t="s">
        <v>757</v>
      </c>
      <c r="B207" s="91" t="s">
        <v>758</v>
      </c>
      <c r="C207" s="92">
        <v>16985318.469999999</v>
      </c>
      <c r="D207" s="133" t="s">
        <v>1542</v>
      </c>
      <c r="E207" s="1"/>
    </row>
    <row r="208" spans="1:5" ht="15" customHeight="1" x14ac:dyDescent="0.25">
      <c r="A208" s="90" t="s">
        <v>759</v>
      </c>
      <c r="B208" s="91" t="s">
        <v>760</v>
      </c>
      <c r="C208" s="92">
        <v>773305.53</v>
      </c>
      <c r="D208" s="10"/>
      <c r="E208" s="1"/>
    </row>
    <row r="209" spans="1:5" ht="15" customHeight="1" x14ac:dyDescent="0.25">
      <c r="A209" s="90" t="s">
        <v>761</v>
      </c>
      <c r="B209" s="91" t="s">
        <v>762</v>
      </c>
      <c r="C209" s="92">
        <v>1499.95</v>
      </c>
      <c r="D209" s="10"/>
      <c r="E209" s="1"/>
    </row>
    <row r="210" spans="1:5" ht="15" customHeight="1" x14ac:dyDescent="0.25">
      <c r="A210" s="90" t="s">
        <v>763</v>
      </c>
      <c r="B210" s="91" t="s">
        <v>764</v>
      </c>
      <c r="C210" s="92">
        <v>48146.45</v>
      </c>
      <c r="D210" s="10"/>
      <c r="E210" s="1"/>
    </row>
    <row r="211" spans="1:5" ht="15" customHeight="1" x14ac:dyDescent="0.25">
      <c r="A211" s="5">
        <v>5139</v>
      </c>
      <c r="B211" s="1" t="s">
        <v>179</v>
      </c>
      <c r="C211" s="93">
        <f>+SUM(C212:C215)</f>
        <v>1857001.0899999999</v>
      </c>
      <c r="D211" s="10">
        <f>IFERROR(C211/$C$166,"")</f>
        <v>7.2414604571997304E-2</v>
      </c>
      <c r="E211" s="1"/>
    </row>
    <row r="212" spans="1:5" ht="15" customHeight="1" x14ac:dyDescent="0.25">
      <c r="A212" s="90" t="s">
        <v>765</v>
      </c>
      <c r="B212" s="91" t="s">
        <v>766</v>
      </c>
      <c r="C212" s="92">
        <v>35971.449999999997</v>
      </c>
      <c r="D212" s="10"/>
      <c r="E212" s="1"/>
    </row>
    <row r="213" spans="1:5" ht="15" customHeight="1" x14ac:dyDescent="0.25">
      <c r="A213" s="90" t="s">
        <v>767</v>
      </c>
      <c r="B213" s="91" t="s">
        <v>768</v>
      </c>
      <c r="C213" s="92">
        <v>386761.97</v>
      </c>
      <c r="D213" s="10"/>
      <c r="E213" s="1"/>
    </row>
    <row r="214" spans="1:5" ht="15" customHeight="1" x14ac:dyDescent="0.25">
      <c r="A214" s="90" t="s">
        <v>769</v>
      </c>
      <c r="B214" s="91" t="s">
        <v>770</v>
      </c>
      <c r="C214" s="92">
        <v>969191</v>
      </c>
      <c r="D214" s="10"/>
      <c r="E214" s="1"/>
    </row>
    <row r="215" spans="1:5" ht="15" customHeight="1" x14ac:dyDescent="0.25">
      <c r="A215" s="90" t="s">
        <v>771</v>
      </c>
      <c r="B215" s="91" t="s">
        <v>772</v>
      </c>
      <c r="C215" s="92">
        <v>465076.67</v>
      </c>
      <c r="D215" s="10"/>
      <c r="E215" s="1"/>
    </row>
    <row r="216" spans="1:5" ht="15" customHeight="1" x14ac:dyDescent="0.25">
      <c r="A216" s="15">
        <v>5200</v>
      </c>
      <c r="B216" s="8" t="s">
        <v>180</v>
      </c>
      <c r="C216" s="9">
        <v>0</v>
      </c>
      <c r="D216" s="10"/>
      <c r="E216" s="1"/>
    </row>
    <row r="217" spans="1:5" ht="15" customHeight="1" x14ac:dyDescent="0.25">
      <c r="A217" s="15">
        <v>5210</v>
      </c>
      <c r="B217" s="8" t="s">
        <v>181</v>
      </c>
      <c r="C217" s="9">
        <v>0</v>
      </c>
      <c r="D217" s="10"/>
      <c r="E217" s="1"/>
    </row>
    <row r="218" spans="1:5" ht="15" customHeight="1" x14ac:dyDescent="0.25">
      <c r="A218" s="5">
        <v>5211</v>
      </c>
      <c r="B218" s="1" t="s">
        <v>182</v>
      </c>
      <c r="C218" s="12">
        <v>0</v>
      </c>
      <c r="D218" s="10" t="str">
        <f t="shared" ref="D218:D220" si="37">IFERROR(C293/$C$293,"")</f>
        <v/>
      </c>
      <c r="E218" s="1"/>
    </row>
    <row r="219" spans="1:5" ht="15" customHeight="1" x14ac:dyDescent="0.25">
      <c r="A219" s="5">
        <v>5212</v>
      </c>
      <c r="B219" s="1" t="s">
        <v>183</v>
      </c>
      <c r="C219" s="12">
        <v>0</v>
      </c>
      <c r="D219" s="10" t="str">
        <f t="shared" si="37"/>
        <v/>
      </c>
      <c r="E219" s="1"/>
    </row>
    <row r="220" spans="1:5" ht="15" customHeight="1" x14ac:dyDescent="0.25">
      <c r="A220" s="15">
        <v>5220</v>
      </c>
      <c r="B220" s="8" t="s">
        <v>184</v>
      </c>
      <c r="C220" s="9">
        <v>0</v>
      </c>
      <c r="D220" s="10" t="str">
        <f t="shared" si="37"/>
        <v/>
      </c>
      <c r="E220" s="1"/>
    </row>
    <row r="221" spans="1:5" ht="15" customHeight="1" x14ac:dyDescent="0.25">
      <c r="A221" s="5">
        <v>5221</v>
      </c>
      <c r="B221" s="1" t="s">
        <v>185</v>
      </c>
      <c r="C221" s="12">
        <v>0</v>
      </c>
      <c r="D221" s="10" t="str">
        <f t="shared" ref="D221:D226" si="38">IFERROR(C296/$C$296,"")</f>
        <v/>
      </c>
      <c r="E221" s="1"/>
    </row>
    <row r="222" spans="1:5" ht="15" customHeight="1" x14ac:dyDescent="0.25">
      <c r="A222" s="5">
        <v>5222</v>
      </c>
      <c r="B222" s="1" t="s">
        <v>186</v>
      </c>
      <c r="C222" s="12">
        <v>0</v>
      </c>
      <c r="D222" s="10" t="str">
        <f t="shared" si="38"/>
        <v/>
      </c>
      <c r="E222" s="1"/>
    </row>
    <row r="223" spans="1:5" ht="15" customHeight="1" x14ac:dyDescent="0.25">
      <c r="A223" s="15">
        <v>5230</v>
      </c>
      <c r="B223" s="8" t="s">
        <v>129</v>
      </c>
      <c r="C223" s="9">
        <v>0</v>
      </c>
      <c r="D223" s="10" t="str">
        <f t="shared" si="38"/>
        <v/>
      </c>
      <c r="E223" s="1"/>
    </row>
    <row r="224" spans="1:5" ht="15" customHeight="1" x14ac:dyDescent="0.25">
      <c r="A224" s="5">
        <v>5231</v>
      </c>
      <c r="B224" s="1" t="s">
        <v>187</v>
      </c>
      <c r="C224" s="12">
        <v>0</v>
      </c>
      <c r="D224" s="10" t="str">
        <f t="shared" si="38"/>
        <v/>
      </c>
      <c r="E224" s="1"/>
    </row>
    <row r="225" spans="1:5" ht="15" customHeight="1" x14ac:dyDescent="0.25">
      <c r="A225" s="5">
        <v>5232</v>
      </c>
      <c r="B225" s="1" t="s">
        <v>188</v>
      </c>
      <c r="C225" s="12">
        <v>0</v>
      </c>
      <c r="D225" s="10" t="str">
        <f t="shared" si="38"/>
        <v/>
      </c>
      <c r="E225" s="1"/>
    </row>
    <row r="226" spans="1:5" ht="15" customHeight="1" x14ac:dyDescent="0.25">
      <c r="A226" s="15">
        <v>5240</v>
      </c>
      <c r="B226" s="8" t="s">
        <v>189</v>
      </c>
      <c r="C226" s="9">
        <v>0</v>
      </c>
      <c r="D226" s="10" t="str">
        <f t="shared" si="38"/>
        <v/>
      </c>
      <c r="E226" s="1"/>
    </row>
    <row r="227" spans="1:5" ht="15" customHeight="1" x14ac:dyDescent="0.25">
      <c r="A227" s="5">
        <v>5241</v>
      </c>
      <c r="B227" s="1" t="s">
        <v>190</v>
      </c>
      <c r="C227" s="12">
        <v>0</v>
      </c>
      <c r="D227" s="10" t="str">
        <f t="shared" ref="D227:D236" si="39">IFERROR(C302/$C$302,"")</f>
        <v/>
      </c>
      <c r="E227" s="1"/>
    </row>
    <row r="228" spans="1:5" ht="15" customHeight="1" x14ac:dyDescent="0.25">
      <c r="A228" s="5">
        <v>5242</v>
      </c>
      <c r="B228" s="1" t="s">
        <v>191</v>
      </c>
      <c r="C228" s="12">
        <v>0</v>
      </c>
      <c r="D228" s="10" t="str">
        <f t="shared" si="39"/>
        <v/>
      </c>
      <c r="E228" s="1"/>
    </row>
    <row r="229" spans="1:5" ht="15" customHeight="1" x14ac:dyDescent="0.25">
      <c r="A229" s="5">
        <v>5243</v>
      </c>
      <c r="B229" s="1" t="s">
        <v>192</v>
      </c>
      <c r="C229" s="12">
        <v>0</v>
      </c>
      <c r="D229" s="10" t="str">
        <f t="shared" si="39"/>
        <v/>
      </c>
      <c r="E229" s="1"/>
    </row>
    <row r="230" spans="1:5" ht="15" customHeight="1" x14ac:dyDescent="0.25">
      <c r="A230" s="5">
        <v>5244</v>
      </c>
      <c r="B230" s="1" t="s">
        <v>193</v>
      </c>
      <c r="C230" s="12">
        <v>0</v>
      </c>
      <c r="D230" s="10" t="str">
        <f t="shared" si="39"/>
        <v/>
      </c>
      <c r="E230" s="1"/>
    </row>
    <row r="231" spans="1:5" ht="15" customHeight="1" x14ac:dyDescent="0.25">
      <c r="A231" s="15">
        <v>5250</v>
      </c>
      <c r="B231" s="8" t="s">
        <v>130</v>
      </c>
      <c r="C231" s="9">
        <v>0</v>
      </c>
      <c r="D231" s="10" t="str">
        <f t="shared" si="39"/>
        <v/>
      </c>
      <c r="E231" s="1"/>
    </row>
    <row r="232" spans="1:5" ht="15" customHeight="1" x14ac:dyDescent="0.25">
      <c r="A232" s="5">
        <v>5251</v>
      </c>
      <c r="B232" s="1" t="s">
        <v>194</v>
      </c>
      <c r="C232" s="12">
        <v>0</v>
      </c>
      <c r="D232" s="10" t="str">
        <f t="shared" si="39"/>
        <v/>
      </c>
      <c r="E232" s="1"/>
    </row>
    <row r="233" spans="1:5" ht="15" customHeight="1" x14ac:dyDescent="0.25">
      <c r="A233" s="5">
        <v>5252</v>
      </c>
      <c r="B233" s="1" t="s">
        <v>195</v>
      </c>
      <c r="C233" s="12">
        <v>0</v>
      </c>
      <c r="D233" s="10" t="str">
        <f t="shared" si="39"/>
        <v/>
      </c>
      <c r="E233" s="1"/>
    </row>
    <row r="234" spans="1:5" ht="15" customHeight="1" x14ac:dyDescent="0.25">
      <c r="A234" s="5">
        <v>5259</v>
      </c>
      <c r="B234" s="1" t="s">
        <v>196</v>
      </c>
      <c r="C234" s="12">
        <v>0</v>
      </c>
      <c r="D234" s="10" t="str">
        <f t="shared" si="39"/>
        <v/>
      </c>
      <c r="E234" s="1"/>
    </row>
    <row r="235" spans="1:5" ht="15" customHeight="1" x14ac:dyDescent="0.25">
      <c r="A235" s="15">
        <v>5260</v>
      </c>
      <c r="B235" s="8" t="s">
        <v>197</v>
      </c>
      <c r="C235" s="9">
        <v>0</v>
      </c>
      <c r="D235" s="10" t="str">
        <f t="shared" si="39"/>
        <v/>
      </c>
      <c r="E235" s="1"/>
    </row>
    <row r="236" spans="1:5" ht="15" customHeight="1" x14ac:dyDescent="0.25">
      <c r="A236" s="5">
        <v>5261</v>
      </c>
      <c r="B236" s="1" t="s">
        <v>198</v>
      </c>
      <c r="C236" s="12">
        <v>0</v>
      </c>
      <c r="D236" s="10" t="str">
        <f t="shared" si="39"/>
        <v/>
      </c>
      <c r="E236" s="1"/>
    </row>
    <row r="237" spans="1:5" ht="15" customHeight="1" x14ac:dyDescent="0.25">
      <c r="A237" s="5">
        <v>5262</v>
      </c>
      <c r="B237" s="1" t="s">
        <v>199</v>
      </c>
      <c r="C237" s="12">
        <v>0</v>
      </c>
      <c r="D237" s="10"/>
      <c r="E237" s="1"/>
    </row>
    <row r="238" spans="1:5" ht="15" customHeight="1" x14ac:dyDescent="0.25">
      <c r="A238" s="15">
        <v>5270</v>
      </c>
      <c r="B238" s="8" t="s">
        <v>200</v>
      </c>
      <c r="C238" s="9">
        <v>0</v>
      </c>
      <c r="D238" s="10" t="str">
        <f t="shared" ref="D238:D239" si="40">IFERROR(C313/$C$313,"")</f>
        <v/>
      </c>
      <c r="E238" s="1"/>
    </row>
    <row r="239" spans="1:5" ht="15" customHeight="1" x14ac:dyDescent="0.25">
      <c r="A239" s="5">
        <v>5271</v>
      </c>
      <c r="B239" s="1" t="s">
        <v>201</v>
      </c>
      <c r="C239" s="12">
        <v>0</v>
      </c>
      <c r="D239" s="10" t="str">
        <f t="shared" si="40"/>
        <v/>
      </c>
      <c r="E239" s="1"/>
    </row>
    <row r="240" spans="1:5" ht="15" customHeight="1" x14ac:dyDescent="0.25">
      <c r="A240" s="15">
        <v>5280</v>
      </c>
      <c r="B240" s="8" t="s">
        <v>202</v>
      </c>
      <c r="C240" s="9">
        <v>0</v>
      </c>
      <c r="D240" s="115"/>
      <c r="E240" s="2"/>
    </row>
    <row r="241" spans="1:5" ht="15" customHeight="1" x14ac:dyDescent="0.25">
      <c r="A241" s="5">
        <v>5281</v>
      </c>
      <c r="B241" s="1" t="s">
        <v>203</v>
      </c>
      <c r="C241" s="12">
        <v>0</v>
      </c>
      <c r="D241" s="115"/>
      <c r="E241" s="2"/>
    </row>
    <row r="242" spans="1:5" ht="15" customHeight="1" x14ac:dyDescent="0.25">
      <c r="A242" s="5">
        <v>5282</v>
      </c>
      <c r="B242" s="1" t="s">
        <v>204</v>
      </c>
      <c r="C242" s="12">
        <v>0</v>
      </c>
      <c r="D242" s="116"/>
    </row>
    <row r="243" spans="1:5" ht="15" customHeight="1" x14ac:dyDescent="0.25">
      <c r="A243" s="5">
        <v>5283</v>
      </c>
      <c r="B243" s="1" t="s">
        <v>205</v>
      </c>
      <c r="C243" s="12">
        <v>0</v>
      </c>
      <c r="D243" s="116"/>
    </row>
    <row r="244" spans="1:5" ht="15" customHeight="1" x14ac:dyDescent="0.25">
      <c r="A244" s="5">
        <v>5284</v>
      </c>
      <c r="B244" s="1" t="s">
        <v>206</v>
      </c>
      <c r="C244" s="12">
        <v>0</v>
      </c>
      <c r="D244" s="116"/>
    </row>
    <row r="245" spans="1:5" ht="15" customHeight="1" x14ac:dyDescent="0.25">
      <c r="A245" s="5">
        <v>5285</v>
      </c>
      <c r="B245" s="1" t="s">
        <v>207</v>
      </c>
      <c r="C245" s="12">
        <v>0</v>
      </c>
      <c r="D245" s="116"/>
    </row>
    <row r="246" spans="1:5" ht="15" customHeight="1" x14ac:dyDescent="0.25">
      <c r="A246" s="15">
        <v>5290</v>
      </c>
      <c r="B246" s="8" t="s">
        <v>208</v>
      </c>
      <c r="C246" s="9">
        <v>0</v>
      </c>
      <c r="D246" s="116"/>
    </row>
    <row r="247" spans="1:5" ht="15" customHeight="1" x14ac:dyDescent="0.25">
      <c r="A247" s="5">
        <v>5291</v>
      </c>
      <c r="B247" s="1" t="s">
        <v>209</v>
      </c>
      <c r="C247" s="12">
        <v>0</v>
      </c>
      <c r="D247" s="116"/>
    </row>
    <row r="248" spans="1:5" ht="15" customHeight="1" x14ac:dyDescent="0.25">
      <c r="A248" s="5">
        <v>5292</v>
      </c>
      <c r="B248" s="1" t="s">
        <v>210</v>
      </c>
      <c r="C248" s="12">
        <v>0</v>
      </c>
      <c r="D248" s="116"/>
    </row>
    <row r="249" spans="1:5" ht="15" customHeight="1" x14ac:dyDescent="0.25">
      <c r="A249" s="15">
        <v>5300</v>
      </c>
      <c r="B249" s="8" t="s">
        <v>211</v>
      </c>
      <c r="C249" s="9">
        <v>0</v>
      </c>
      <c r="D249" s="116"/>
    </row>
    <row r="250" spans="1:5" ht="15" customHeight="1" x14ac:dyDescent="0.25">
      <c r="A250" s="15">
        <v>5310</v>
      </c>
      <c r="B250" s="8" t="s">
        <v>122</v>
      </c>
      <c r="C250" s="9">
        <v>0</v>
      </c>
      <c r="D250" s="116"/>
    </row>
    <row r="251" spans="1:5" ht="15" customHeight="1" x14ac:dyDescent="0.25">
      <c r="A251" s="5">
        <v>5311</v>
      </c>
      <c r="B251" s="1" t="s">
        <v>212</v>
      </c>
      <c r="C251" s="12">
        <v>0</v>
      </c>
      <c r="D251" s="116"/>
    </row>
    <row r="252" spans="1:5" ht="15" customHeight="1" x14ac:dyDescent="0.25">
      <c r="A252" s="5">
        <v>5312</v>
      </c>
      <c r="B252" s="1" t="s">
        <v>213</v>
      </c>
      <c r="C252" s="12">
        <v>0</v>
      </c>
      <c r="D252" s="116"/>
    </row>
    <row r="253" spans="1:5" ht="15" customHeight="1" x14ac:dyDescent="0.25">
      <c r="A253" s="15">
        <v>5320</v>
      </c>
      <c r="B253" s="8" t="s">
        <v>123</v>
      </c>
      <c r="C253" s="9">
        <v>0</v>
      </c>
      <c r="D253" s="116"/>
    </row>
    <row r="254" spans="1:5" ht="15" customHeight="1" x14ac:dyDescent="0.25">
      <c r="A254" s="5">
        <v>5321</v>
      </c>
      <c r="B254" s="1" t="s">
        <v>214</v>
      </c>
      <c r="C254" s="12">
        <v>0</v>
      </c>
      <c r="D254" s="116"/>
    </row>
    <row r="255" spans="1:5" ht="15" customHeight="1" x14ac:dyDescent="0.25">
      <c r="A255" s="5">
        <v>5322</v>
      </c>
      <c r="B255" s="1" t="s">
        <v>215</v>
      </c>
      <c r="C255" s="12">
        <v>0</v>
      </c>
      <c r="D255" s="116"/>
    </row>
    <row r="256" spans="1:5" ht="15" customHeight="1" x14ac:dyDescent="0.25">
      <c r="A256" s="15">
        <v>5330</v>
      </c>
      <c r="B256" s="8" t="s">
        <v>124</v>
      </c>
      <c r="C256" s="9">
        <v>0</v>
      </c>
      <c r="D256" s="116"/>
    </row>
    <row r="257" spans="1:4" ht="15" customHeight="1" x14ac:dyDescent="0.25">
      <c r="A257" s="5">
        <v>5331</v>
      </c>
      <c r="B257" s="1" t="s">
        <v>216</v>
      </c>
      <c r="C257" s="12">
        <v>0</v>
      </c>
      <c r="D257" s="116"/>
    </row>
    <row r="258" spans="1:4" ht="15" customHeight="1" x14ac:dyDescent="0.25">
      <c r="A258" s="5">
        <v>5332</v>
      </c>
      <c r="B258" s="1" t="s">
        <v>217</v>
      </c>
      <c r="C258" s="12">
        <v>0</v>
      </c>
      <c r="D258" s="116"/>
    </row>
    <row r="259" spans="1:4" ht="15" customHeight="1" x14ac:dyDescent="0.25">
      <c r="A259" s="15">
        <v>5400</v>
      </c>
      <c r="B259" s="8" t="s">
        <v>218</v>
      </c>
      <c r="C259" s="9">
        <v>0</v>
      </c>
      <c r="D259" s="116"/>
    </row>
    <row r="260" spans="1:4" ht="15" customHeight="1" x14ac:dyDescent="0.25">
      <c r="A260" s="15">
        <v>5410</v>
      </c>
      <c r="B260" s="8" t="s">
        <v>219</v>
      </c>
      <c r="C260" s="9">
        <v>0</v>
      </c>
      <c r="D260" s="116"/>
    </row>
    <row r="261" spans="1:4" ht="15" customHeight="1" x14ac:dyDescent="0.25">
      <c r="A261" s="5">
        <v>5411</v>
      </c>
      <c r="B261" s="1" t="s">
        <v>220</v>
      </c>
      <c r="C261" s="12">
        <v>0</v>
      </c>
      <c r="D261" s="116"/>
    </row>
    <row r="262" spans="1:4" ht="15" customHeight="1" x14ac:dyDescent="0.25">
      <c r="A262" s="5">
        <v>5412</v>
      </c>
      <c r="B262" s="1" t="s">
        <v>221</v>
      </c>
      <c r="C262" s="12">
        <v>0</v>
      </c>
      <c r="D262" s="116"/>
    </row>
    <row r="263" spans="1:4" ht="15" customHeight="1" x14ac:dyDescent="0.25">
      <c r="A263" s="15">
        <v>5420</v>
      </c>
      <c r="B263" s="8" t="s">
        <v>222</v>
      </c>
      <c r="C263" s="9">
        <v>0</v>
      </c>
      <c r="D263" s="116"/>
    </row>
    <row r="264" spans="1:4" ht="15" customHeight="1" x14ac:dyDescent="0.25">
      <c r="A264" s="5">
        <v>5421</v>
      </c>
      <c r="B264" s="1" t="s">
        <v>223</v>
      </c>
      <c r="C264" s="12">
        <v>0</v>
      </c>
      <c r="D264" s="116"/>
    </row>
    <row r="265" spans="1:4" ht="15" customHeight="1" x14ac:dyDescent="0.25">
      <c r="A265" s="5">
        <v>5422</v>
      </c>
      <c r="B265" s="1" t="s">
        <v>224</v>
      </c>
      <c r="C265" s="12">
        <v>0</v>
      </c>
      <c r="D265" s="116"/>
    </row>
    <row r="266" spans="1:4" ht="15" customHeight="1" x14ac:dyDescent="0.25">
      <c r="A266" s="15">
        <v>5430</v>
      </c>
      <c r="B266" s="8" t="s">
        <v>225</v>
      </c>
      <c r="C266" s="9">
        <v>0</v>
      </c>
      <c r="D266" s="116"/>
    </row>
    <row r="267" spans="1:4" ht="15" customHeight="1" x14ac:dyDescent="0.25">
      <c r="A267" s="5">
        <v>5431</v>
      </c>
      <c r="B267" s="1" t="s">
        <v>226</v>
      </c>
      <c r="C267" s="12">
        <v>0</v>
      </c>
      <c r="D267" s="116"/>
    </row>
    <row r="268" spans="1:4" ht="15" customHeight="1" x14ac:dyDescent="0.25">
      <c r="A268" s="5">
        <v>5432</v>
      </c>
      <c r="B268" s="1" t="s">
        <v>227</v>
      </c>
      <c r="C268" s="12">
        <v>0</v>
      </c>
      <c r="D268" s="116"/>
    </row>
    <row r="269" spans="1:4" ht="15" customHeight="1" x14ac:dyDescent="0.25">
      <c r="A269" s="15">
        <v>5440</v>
      </c>
      <c r="B269" s="8" t="s">
        <v>228</v>
      </c>
      <c r="C269" s="9">
        <v>0</v>
      </c>
      <c r="D269" s="116"/>
    </row>
    <row r="270" spans="1:4" ht="15" customHeight="1" x14ac:dyDescent="0.25">
      <c r="A270" s="5">
        <v>5441</v>
      </c>
      <c r="B270" s="1" t="s">
        <v>228</v>
      </c>
      <c r="C270" s="12">
        <v>0</v>
      </c>
      <c r="D270" s="116"/>
    </row>
    <row r="271" spans="1:4" ht="15" customHeight="1" x14ac:dyDescent="0.25">
      <c r="A271" s="15">
        <v>5450</v>
      </c>
      <c r="B271" s="8" t="s">
        <v>229</v>
      </c>
      <c r="C271" s="9">
        <v>0</v>
      </c>
      <c r="D271" s="116"/>
    </row>
    <row r="272" spans="1:4" ht="15" customHeight="1" x14ac:dyDescent="0.25">
      <c r="A272" s="5">
        <v>5451</v>
      </c>
      <c r="B272" s="1" t="s">
        <v>230</v>
      </c>
      <c r="C272" s="12">
        <v>0</v>
      </c>
      <c r="D272" s="116"/>
    </row>
    <row r="273" spans="1:4" ht="15" customHeight="1" x14ac:dyDescent="0.25">
      <c r="A273" s="5">
        <v>5452</v>
      </c>
      <c r="B273" s="1" t="s">
        <v>231</v>
      </c>
      <c r="C273" s="12">
        <v>0</v>
      </c>
      <c r="D273" s="116"/>
    </row>
    <row r="274" spans="1:4" ht="15" customHeight="1" x14ac:dyDescent="0.25">
      <c r="A274" s="15">
        <v>5500</v>
      </c>
      <c r="B274" s="8" t="s">
        <v>232</v>
      </c>
      <c r="C274" s="9">
        <f>+C275</f>
        <v>1132180.47</v>
      </c>
      <c r="D274" s="10">
        <f>+C274/C113</f>
        <v>1.5702905168635692E-2</v>
      </c>
    </row>
    <row r="275" spans="1:4" ht="15" customHeight="1" x14ac:dyDescent="0.25">
      <c r="A275" s="15">
        <v>5510</v>
      </c>
      <c r="B275" s="8" t="s">
        <v>233</v>
      </c>
      <c r="C275" s="9">
        <f>+C280+C289+C291</f>
        <v>1132180.47</v>
      </c>
      <c r="D275" s="10">
        <f>IFERROR(C275/$C$274,"")</f>
        <v>1</v>
      </c>
    </row>
    <row r="276" spans="1:4" ht="15" customHeight="1" x14ac:dyDescent="0.25">
      <c r="A276" s="5">
        <v>5511</v>
      </c>
      <c r="B276" s="1" t="s">
        <v>234</v>
      </c>
      <c r="C276" s="12">
        <v>0</v>
      </c>
      <c r="D276" s="116"/>
    </row>
    <row r="277" spans="1:4" ht="15" customHeight="1" x14ac:dyDescent="0.25">
      <c r="A277" s="5">
        <v>5512</v>
      </c>
      <c r="B277" s="1" t="s">
        <v>235</v>
      </c>
      <c r="C277" s="12">
        <v>0</v>
      </c>
      <c r="D277" s="116"/>
    </row>
    <row r="278" spans="1:4" ht="15" customHeight="1" x14ac:dyDescent="0.25">
      <c r="A278" s="5">
        <v>5513</v>
      </c>
      <c r="B278" s="1" t="s">
        <v>236</v>
      </c>
      <c r="C278" s="12">
        <v>0</v>
      </c>
      <c r="D278" s="116"/>
    </row>
    <row r="279" spans="1:4" ht="15" customHeight="1" x14ac:dyDescent="0.25">
      <c r="A279" s="5">
        <v>5514</v>
      </c>
      <c r="B279" s="1" t="s">
        <v>237</v>
      </c>
      <c r="C279" s="12">
        <v>0</v>
      </c>
      <c r="D279" s="116"/>
    </row>
    <row r="280" spans="1:4" ht="15" customHeight="1" x14ac:dyDescent="0.25">
      <c r="A280" s="5">
        <v>5515</v>
      </c>
      <c r="B280" s="1" t="s">
        <v>238</v>
      </c>
      <c r="C280" s="12">
        <f>+SUM(C281:C287)</f>
        <v>1117066.75</v>
      </c>
      <c r="D280" s="10">
        <f>IFERROR(C280/$C$274,"")</f>
        <v>0.98665078545295881</v>
      </c>
    </row>
    <row r="281" spans="1:4" ht="15" customHeight="1" x14ac:dyDescent="0.25">
      <c r="A281" s="90" t="s">
        <v>773</v>
      </c>
      <c r="B281" s="91" t="s">
        <v>774</v>
      </c>
      <c r="C281" s="92">
        <v>95846.76</v>
      </c>
      <c r="D281" s="116"/>
    </row>
    <row r="282" spans="1:4" ht="15" customHeight="1" x14ac:dyDescent="0.25">
      <c r="A282" s="90" t="s">
        <v>775</v>
      </c>
      <c r="B282" s="91" t="s">
        <v>776</v>
      </c>
      <c r="C282" s="92">
        <v>41519.11</v>
      </c>
      <c r="D282" s="116"/>
    </row>
    <row r="283" spans="1:4" ht="15" customHeight="1" x14ac:dyDescent="0.25">
      <c r="A283" s="90" t="s">
        <v>777</v>
      </c>
      <c r="B283" s="91" t="s">
        <v>778</v>
      </c>
      <c r="C283" s="92">
        <v>23814.9</v>
      </c>
      <c r="D283" s="116"/>
    </row>
    <row r="284" spans="1:4" ht="15" customHeight="1" x14ac:dyDescent="0.25">
      <c r="A284" s="90" t="s">
        <v>779</v>
      </c>
      <c r="B284" s="91" t="s">
        <v>780</v>
      </c>
      <c r="C284" s="92">
        <v>798213.11</v>
      </c>
      <c r="D284" s="116"/>
    </row>
    <row r="285" spans="1:4" ht="15" customHeight="1" x14ac:dyDescent="0.25">
      <c r="A285" s="90" t="s">
        <v>781</v>
      </c>
      <c r="B285" s="91" t="s">
        <v>782</v>
      </c>
      <c r="C285" s="92">
        <v>26250.03</v>
      </c>
      <c r="D285" s="116"/>
    </row>
    <row r="286" spans="1:4" ht="15" customHeight="1" x14ac:dyDescent="0.25">
      <c r="A286" s="90" t="s">
        <v>783</v>
      </c>
      <c r="B286" s="91" t="s">
        <v>784</v>
      </c>
      <c r="C286" s="92">
        <v>1952.26</v>
      </c>
      <c r="D286" s="116"/>
    </row>
    <row r="287" spans="1:4" ht="15" customHeight="1" x14ac:dyDescent="0.25">
      <c r="A287" s="90" t="s">
        <v>785</v>
      </c>
      <c r="B287" s="91" t="s">
        <v>786</v>
      </c>
      <c r="C287" s="92">
        <v>129470.58</v>
      </c>
      <c r="D287" s="116"/>
    </row>
    <row r="288" spans="1:4" ht="15" customHeight="1" x14ac:dyDescent="0.25">
      <c r="A288" s="5">
        <v>5516</v>
      </c>
      <c r="B288" s="1" t="s">
        <v>239</v>
      </c>
      <c r="C288" s="12">
        <v>0</v>
      </c>
      <c r="D288" s="116"/>
    </row>
    <row r="289" spans="1:4" ht="15" customHeight="1" x14ac:dyDescent="0.25">
      <c r="A289" s="5">
        <v>5517</v>
      </c>
      <c r="B289" s="1" t="s">
        <v>240</v>
      </c>
      <c r="C289" s="12">
        <f>+C290</f>
        <v>4993.83</v>
      </c>
      <c r="D289" s="10">
        <f>IFERROR(C289/$C$274,"")</f>
        <v>4.4108074042294686E-3</v>
      </c>
    </row>
    <row r="290" spans="1:4" ht="15" customHeight="1" x14ac:dyDescent="0.25">
      <c r="A290" s="90" t="s">
        <v>787</v>
      </c>
      <c r="B290" s="91" t="s">
        <v>788</v>
      </c>
      <c r="C290" s="92">
        <v>4993.83</v>
      </c>
      <c r="D290" s="116"/>
    </row>
    <row r="291" spans="1:4" ht="15" customHeight="1" x14ac:dyDescent="0.25">
      <c r="A291" s="5">
        <v>5518</v>
      </c>
      <c r="B291" s="1" t="s">
        <v>241</v>
      </c>
      <c r="C291" s="12">
        <f>+C292</f>
        <v>10119.89</v>
      </c>
      <c r="D291" s="10">
        <f>IFERROR(C291/$C$274,"")</f>
        <v>8.9384071428117821E-3</v>
      </c>
    </row>
    <row r="292" spans="1:4" ht="15" customHeight="1" x14ac:dyDescent="0.25">
      <c r="A292" s="90" t="s">
        <v>789</v>
      </c>
      <c r="B292" s="91" t="s">
        <v>790</v>
      </c>
      <c r="C292" s="12">
        <v>10119.89</v>
      </c>
      <c r="D292" s="116"/>
    </row>
    <row r="293" spans="1:4" ht="15" customHeight="1" x14ac:dyDescent="0.25">
      <c r="A293" s="15">
        <v>5520</v>
      </c>
      <c r="B293" s="8" t="s">
        <v>242</v>
      </c>
      <c r="C293" s="9">
        <v>0</v>
      </c>
      <c r="D293" s="116"/>
    </row>
    <row r="294" spans="1:4" ht="15" customHeight="1" x14ac:dyDescent="0.25">
      <c r="A294" s="5">
        <v>5521</v>
      </c>
      <c r="B294" s="1" t="s">
        <v>243</v>
      </c>
      <c r="C294" s="12">
        <v>0</v>
      </c>
      <c r="D294" s="116"/>
    </row>
    <row r="295" spans="1:4" ht="15" customHeight="1" x14ac:dyDescent="0.25">
      <c r="A295" s="5">
        <v>5522</v>
      </c>
      <c r="B295" s="1" t="s">
        <v>244</v>
      </c>
      <c r="C295" s="12">
        <v>0</v>
      </c>
      <c r="D295" s="116"/>
    </row>
    <row r="296" spans="1:4" ht="15" customHeight="1" x14ac:dyDescent="0.25">
      <c r="A296" s="15">
        <v>5530</v>
      </c>
      <c r="B296" s="8" t="s">
        <v>245</v>
      </c>
      <c r="C296" s="9">
        <v>0</v>
      </c>
      <c r="D296" s="116"/>
    </row>
    <row r="297" spans="1:4" ht="15" customHeight="1" x14ac:dyDescent="0.25">
      <c r="A297" s="5">
        <v>5531</v>
      </c>
      <c r="B297" s="1" t="s">
        <v>246</v>
      </c>
      <c r="C297" s="12">
        <v>0</v>
      </c>
      <c r="D297" s="116"/>
    </row>
    <row r="298" spans="1:4" ht="15" customHeight="1" x14ac:dyDescent="0.25">
      <c r="A298" s="5">
        <v>5532</v>
      </c>
      <c r="B298" s="1" t="s">
        <v>247</v>
      </c>
      <c r="C298" s="12">
        <v>0</v>
      </c>
      <c r="D298" s="116"/>
    </row>
    <row r="299" spans="1:4" ht="15" customHeight="1" x14ac:dyDescent="0.25">
      <c r="A299" s="5">
        <v>5533</v>
      </c>
      <c r="B299" s="1" t="s">
        <v>248</v>
      </c>
      <c r="C299" s="12">
        <v>0</v>
      </c>
      <c r="D299" s="116"/>
    </row>
    <row r="300" spans="1:4" ht="15" customHeight="1" x14ac:dyDescent="0.25">
      <c r="A300" s="5">
        <v>5534</v>
      </c>
      <c r="B300" s="1" t="s">
        <v>249</v>
      </c>
      <c r="C300" s="12">
        <v>0</v>
      </c>
      <c r="D300" s="116"/>
    </row>
    <row r="301" spans="1:4" ht="15" customHeight="1" x14ac:dyDescent="0.25">
      <c r="A301" s="5">
        <v>5535</v>
      </c>
      <c r="B301" s="1" t="s">
        <v>250</v>
      </c>
      <c r="C301" s="12">
        <v>0</v>
      </c>
      <c r="D301" s="116"/>
    </row>
    <row r="302" spans="1:4" ht="15" customHeight="1" x14ac:dyDescent="0.25">
      <c r="A302" s="15">
        <v>5590</v>
      </c>
      <c r="B302" s="8" t="s">
        <v>251</v>
      </c>
      <c r="C302" s="9">
        <v>0</v>
      </c>
      <c r="D302" s="116"/>
    </row>
    <row r="303" spans="1:4" ht="15" customHeight="1" x14ac:dyDescent="0.25">
      <c r="A303" s="5">
        <v>5591</v>
      </c>
      <c r="B303" s="1" t="s">
        <v>252</v>
      </c>
      <c r="C303" s="12">
        <v>0</v>
      </c>
      <c r="D303" s="116"/>
    </row>
    <row r="304" spans="1:4" ht="15" customHeight="1" x14ac:dyDescent="0.25">
      <c r="A304" s="5">
        <v>5592</v>
      </c>
      <c r="B304" s="1" t="s">
        <v>253</v>
      </c>
      <c r="C304" s="12">
        <v>0</v>
      </c>
      <c r="D304" s="116"/>
    </row>
    <row r="305" spans="1:4" ht="15" customHeight="1" x14ac:dyDescent="0.25">
      <c r="A305" s="5">
        <v>5593</v>
      </c>
      <c r="B305" s="1" t="s">
        <v>254</v>
      </c>
      <c r="C305" s="12">
        <v>0</v>
      </c>
      <c r="D305" s="116"/>
    </row>
    <row r="306" spans="1:4" ht="15" customHeight="1" x14ac:dyDescent="0.25">
      <c r="A306" s="5">
        <v>5594</v>
      </c>
      <c r="B306" s="1" t="s">
        <v>255</v>
      </c>
      <c r="C306" s="12">
        <v>0</v>
      </c>
      <c r="D306" s="116"/>
    </row>
    <row r="307" spans="1:4" ht="15" customHeight="1" x14ac:dyDescent="0.25">
      <c r="A307" s="5">
        <v>5595</v>
      </c>
      <c r="B307" s="1" t="s">
        <v>256</v>
      </c>
      <c r="C307" s="12">
        <v>0</v>
      </c>
      <c r="D307" s="116"/>
    </row>
    <row r="308" spans="1:4" ht="15" customHeight="1" x14ac:dyDescent="0.25">
      <c r="A308" s="5">
        <v>5596</v>
      </c>
      <c r="B308" s="1" t="s">
        <v>148</v>
      </c>
      <c r="C308" s="12">
        <v>0</v>
      </c>
      <c r="D308" s="116"/>
    </row>
    <row r="309" spans="1:4" ht="15" customHeight="1" x14ac:dyDescent="0.25">
      <c r="A309" s="5">
        <v>5597</v>
      </c>
      <c r="B309" s="1" t="s">
        <v>257</v>
      </c>
      <c r="C309" s="12">
        <v>0</v>
      </c>
      <c r="D309" s="116"/>
    </row>
    <row r="310" spans="1:4" ht="15" customHeight="1" x14ac:dyDescent="0.25">
      <c r="A310" s="5">
        <v>5598</v>
      </c>
      <c r="B310" s="1" t="s">
        <v>258</v>
      </c>
      <c r="C310" s="12">
        <v>0</v>
      </c>
      <c r="D310" s="116"/>
    </row>
    <row r="311" spans="1:4" ht="15" customHeight="1" x14ac:dyDescent="0.25">
      <c r="A311" s="5">
        <v>5599</v>
      </c>
      <c r="B311" s="1" t="s">
        <v>259</v>
      </c>
      <c r="C311" s="12">
        <v>0</v>
      </c>
      <c r="D311" s="116"/>
    </row>
    <row r="312" spans="1:4" ht="15" customHeight="1" x14ac:dyDescent="0.25">
      <c r="A312" s="15">
        <v>5600</v>
      </c>
      <c r="B312" s="8" t="s">
        <v>260</v>
      </c>
      <c r="C312" s="9">
        <v>0</v>
      </c>
      <c r="D312" s="116"/>
    </row>
    <row r="313" spans="1:4" ht="15" customHeight="1" x14ac:dyDescent="0.25">
      <c r="A313" s="15">
        <v>5610</v>
      </c>
      <c r="B313" s="8" t="s">
        <v>261</v>
      </c>
      <c r="C313" s="9">
        <v>0</v>
      </c>
      <c r="D313" s="116"/>
    </row>
    <row r="314" spans="1:4" ht="15" customHeight="1" x14ac:dyDescent="0.25">
      <c r="A314" s="5">
        <v>5611</v>
      </c>
      <c r="B314" s="1" t="s">
        <v>262</v>
      </c>
      <c r="C314" s="12">
        <v>0</v>
      </c>
      <c r="D314" s="116"/>
    </row>
    <row r="315" spans="1:4" ht="15" customHeight="1" x14ac:dyDescent="0.25">
      <c r="A315" s="2"/>
      <c r="B315" s="2"/>
      <c r="C315" s="2"/>
    </row>
    <row r="316" spans="1:4" ht="15" customHeight="1" x14ac:dyDescent="0.25">
      <c r="A316" s="2"/>
      <c r="B316" s="2" t="s">
        <v>65</v>
      </c>
      <c r="C316" s="2"/>
    </row>
    <row r="322" spans="2:5" ht="23.25" x14ac:dyDescent="0.25">
      <c r="B322" s="104" t="s">
        <v>1221</v>
      </c>
      <c r="C322" s="135" t="s">
        <v>1222</v>
      </c>
      <c r="D322" s="135"/>
      <c r="E322" s="135"/>
    </row>
  </sheetData>
  <autoFilter ref="A112:C314" xr:uid="{00000000-0009-0000-0000-000002000000}"/>
  <mergeCells count="5">
    <mergeCell ref="A1:C1"/>
    <mergeCell ref="A2:C2"/>
    <mergeCell ref="A3:C3"/>
    <mergeCell ref="A4:C4"/>
    <mergeCell ref="C322:E322"/>
  </mergeCells>
  <pageMargins left="0.70866141732283472" right="0.70866141732283472" top="0.74803149606299213" bottom="0.74803149606299213" header="0" footer="0"/>
  <pageSetup scale="58" fitToHeight="4" orientation="portrait" r:id="rId1"/>
  <ignoredErrors>
    <ignoredError sqref="C2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494"/>
  <sheetViews>
    <sheetView tabSelected="1" topLeftCell="A462" zoomScaleNormal="100" workbookViewId="0">
      <selection sqref="A1:H495"/>
    </sheetView>
  </sheetViews>
  <sheetFormatPr baseColWidth="10" defaultColWidth="14.42578125" defaultRowHeight="15" customHeight="1" x14ac:dyDescent="0.25"/>
  <cols>
    <col min="1" max="1" width="18" customWidth="1"/>
    <col min="2" max="2" width="42.42578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11" width="9.140625" customWidth="1"/>
    <col min="12" max="12" width="13.140625" bestFit="1" customWidth="1"/>
    <col min="13" max="26" width="9.140625" customWidth="1"/>
  </cols>
  <sheetData>
    <row r="1" spans="1:12" ht="11.25" customHeight="1" x14ac:dyDescent="0.25">
      <c r="A1" s="141" t="str">
        <f>'Notas a los Edos Financieros'!A1</f>
        <v>INSTITUTO CULTURAL DE LEÓN</v>
      </c>
      <c r="B1" s="145"/>
      <c r="C1" s="145"/>
      <c r="D1" s="145"/>
      <c r="E1" s="145"/>
      <c r="F1" s="145"/>
      <c r="G1" s="62" t="s">
        <v>0</v>
      </c>
      <c r="H1" s="63">
        <f>'Notas a los Edos Financieros'!D1</f>
        <v>2025</v>
      </c>
    </row>
    <row r="2" spans="1:12" ht="11.25" customHeight="1" x14ac:dyDescent="0.25">
      <c r="A2" s="141" t="s">
        <v>263</v>
      </c>
      <c r="B2" s="145"/>
      <c r="C2" s="145"/>
      <c r="D2" s="145"/>
      <c r="E2" s="145"/>
      <c r="F2" s="145"/>
      <c r="G2" s="62" t="s">
        <v>2</v>
      </c>
      <c r="H2" s="63" t="str">
        <f>'Notas a los Edos Financieros'!D2</f>
        <v>Trimestral</v>
      </c>
    </row>
    <row r="3" spans="1:12" ht="11.25" customHeight="1" x14ac:dyDescent="0.25">
      <c r="A3" s="141" t="str">
        <f>'Notas a los Edos Financieros'!A3</f>
        <v>Del 01 de enero al 30 de septiembre de 2025</v>
      </c>
      <c r="B3" s="145"/>
      <c r="C3" s="145"/>
      <c r="D3" s="145"/>
      <c r="E3" s="145"/>
      <c r="F3" s="145"/>
      <c r="G3" s="62" t="s">
        <v>3</v>
      </c>
      <c r="H3" s="63">
        <f>'Notas a los Edos Financieros'!D3</f>
        <v>3</v>
      </c>
    </row>
    <row r="4" spans="1:12" ht="11.25" customHeight="1" x14ac:dyDescent="0.25">
      <c r="A4" s="144" t="s">
        <v>4</v>
      </c>
      <c r="B4" s="145"/>
      <c r="C4" s="145"/>
      <c r="D4" s="145"/>
      <c r="E4" s="145"/>
      <c r="F4" s="145"/>
      <c r="G4" s="62"/>
      <c r="H4" s="63"/>
    </row>
    <row r="5" spans="1:12" ht="9.75" customHeight="1" x14ac:dyDescent="0.25">
      <c r="A5" s="64" t="s">
        <v>67</v>
      </c>
      <c r="B5" s="65"/>
      <c r="C5" s="65"/>
      <c r="D5" s="65"/>
      <c r="E5" s="65"/>
      <c r="F5" s="65"/>
      <c r="G5" s="65"/>
      <c r="H5" s="65"/>
    </row>
    <row r="6" spans="1:12" ht="9.75" customHeight="1" x14ac:dyDescent="0.25">
      <c r="A6" s="2"/>
      <c r="B6" s="2"/>
      <c r="C6" s="2"/>
      <c r="D6" s="2"/>
      <c r="E6" s="2"/>
      <c r="F6" s="2"/>
      <c r="G6" s="2"/>
      <c r="H6" s="2"/>
    </row>
    <row r="7" spans="1:12" ht="15" customHeight="1" x14ac:dyDescent="0.25">
      <c r="A7" s="65" t="s">
        <v>264</v>
      </c>
      <c r="B7" s="65"/>
      <c r="C7" s="65"/>
      <c r="D7" s="65"/>
      <c r="E7" s="65"/>
      <c r="F7" s="65"/>
      <c r="G7" s="65"/>
      <c r="H7" s="65"/>
    </row>
    <row r="8" spans="1:12" ht="15" customHeight="1" x14ac:dyDescent="0.25">
      <c r="A8" s="66" t="s">
        <v>69</v>
      </c>
      <c r="B8" s="66" t="s">
        <v>70</v>
      </c>
      <c r="C8" s="66" t="s">
        <v>71</v>
      </c>
      <c r="D8" s="66" t="s">
        <v>265</v>
      </c>
      <c r="E8" s="66"/>
      <c r="F8" s="66"/>
      <c r="G8" s="66"/>
      <c r="H8" s="66"/>
    </row>
    <row r="9" spans="1:12" ht="15" customHeight="1" x14ac:dyDescent="0.25">
      <c r="A9" s="3">
        <v>1114</v>
      </c>
      <c r="B9" s="2" t="s">
        <v>266</v>
      </c>
      <c r="C9" s="4">
        <v>0</v>
      </c>
      <c r="D9" s="2"/>
      <c r="E9" s="2"/>
      <c r="F9" s="2"/>
      <c r="G9" s="2"/>
      <c r="H9" s="2"/>
    </row>
    <row r="10" spans="1:12" ht="15" customHeight="1" x14ac:dyDescent="0.25">
      <c r="A10" s="3">
        <v>1115</v>
      </c>
      <c r="B10" s="2" t="s">
        <v>267</v>
      </c>
      <c r="C10" s="4">
        <v>0</v>
      </c>
      <c r="D10" s="2"/>
      <c r="E10" s="2"/>
      <c r="F10" s="2"/>
      <c r="G10" s="2"/>
      <c r="H10" s="2"/>
    </row>
    <row r="11" spans="1:12" ht="15" customHeight="1" x14ac:dyDescent="0.25">
      <c r="A11" s="3">
        <v>1121</v>
      </c>
      <c r="B11" s="2" t="s">
        <v>268</v>
      </c>
      <c r="C11" s="4">
        <v>0</v>
      </c>
      <c r="D11" s="2"/>
      <c r="E11" s="2"/>
      <c r="F11" s="2"/>
      <c r="G11" s="2"/>
      <c r="H11" s="2"/>
    </row>
    <row r="12" spans="1:12" ht="1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12" ht="15" customHeight="1" x14ac:dyDescent="0.25">
      <c r="A13" s="65" t="s">
        <v>269</v>
      </c>
      <c r="B13" s="65"/>
      <c r="C13" s="65"/>
      <c r="D13" s="65"/>
      <c r="E13" s="65"/>
      <c r="F13" s="65"/>
      <c r="G13" s="65"/>
      <c r="H13" s="65"/>
    </row>
    <row r="14" spans="1:12" ht="15" customHeight="1" x14ac:dyDescent="0.25">
      <c r="A14" s="66" t="s">
        <v>69</v>
      </c>
      <c r="B14" s="66" t="s">
        <v>70</v>
      </c>
      <c r="C14" s="66" t="s">
        <v>71</v>
      </c>
      <c r="D14" s="66">
        <f>H1-1</f>
        <v>2024</v>
      </c>
      <c r="E14" s="66">
        <f t="shared" ref="E14:G14" si="0">D14-1</f>
        <v>2023</v>
      </c>
      <c r="F14" s="66">
        <f t="shared" si="0"/>
        <v>2022</v>
      </c>
      <c r="G14" s="66">
        <f t="shared" si="0"/>
        <v>2021</v>
      </c>
      <c r="H14" s="66" t="s">
        <v>270</v>
      </c>
    </row>
    <row r="15" spans="1:12" ht="15" customHeight="1" x14ac:dyDescent="0.25">
      <c r="A15" s="3">
        <v>1122</v>
      </c>
      <c r="B15" s="2" t="s">
        <v>271</v>
      </c>
      <c r="C15" s="18">
        <f>+SUM(C16:C29)</f>
        <v>6093584.3699999992</v>
      </c>
      <c r="D15" s="18">
        <f>+SUM(D16:D28)</f>
        <v>58860.03</v>
      </c>
      <c r="E15" s="18">
        <f>+SUM(E16:E28)</f>
        <v>72959.070000000007</v>
      </c>
      <c r="F15" s="18">
        <f>+SUM(F16:F28)</f>
        <v>109480.07</v>
      </c>
      <c r="G15" s="18">
        <f>+SUM(G16:G28)</f>
        <v>50222.06</v>
      </c>
      <c r="H15" s="2"/>
    </row>
    <row r="16" spans="1:12" ht="15" customHeight="1" x14ac:dyDescent="0.25">
      <c r="A16" s="3" t="s">
        <v>939</v>
      </c>
      <c r="B16" s="2" t="s">
        <v>949</v>
      </c>
      <c r="C16" s="4">
        <v>10028.6</v>
      </c>
      <c r="D16" s="101">
        <v>10028.6</v>
      </c>
      <c r="E16" s="101">
        <v>10028.6</v>
      </c>
      <c r="F16" s="101">
        <v>10028.6</v>
      </c>
      <c r="G16" s="101">
        <v>10028.6</v>
      </c>
      <c r="H16" s="100" t="s">
        <v>959</v>
      </c>
      <c r="L16" s="103"/>
    </row>
    <row r="17" spans="1:12" ht="15" customHeight="1" x14ac:dyDescent="0.25">
      <c r="A17" s="3" t="s">
        <v>940</v>
      </c>
      <c r="B17" s="2" t="s">
        <v>950</v>
      </c>
      <c r="C17" s="4">
        <v>7192</v>
      </c>
      <c r="D17" s="101">
        <v>7192</v>
      </c>
      <c r="E17" s="101">
        <v>7192</v>
      </c>
      <c r="F17" s="101">
        <v>7192</v>
      </c>
      <c r="G17" s="101">
        <v>7192</v>
      </c>
      <c r="H17" s="100" t="s">
        <v>959</v>
      </c>
      <c r="L17" s="103"/>
    </row>
    <row r="18" spans="1:12" ht="15" customHeight="1" x14ac:dyDescent="0.25">
      <c r="A18" s="3" t="s">
        <v>941</v>
      </c>
      <c r="B18" s="2" t="s">
        <v>951</v>
      </c>
      <c r="C18" s="4">
        <v>5789138.1399999997</v>
      </c>
      <c r="D18" s="101">
        <v>6313.3</v>
      </c>
      <c r="E18" s="101">
        <v>6313.3</v>
      </c>
      <c r="F18" s="101">
        <v>6313.3</v>
      </c>
      <c r="G18" s="101">
        <v>6313.3</v>
      </c>
      <c r="H18" s="100" t="s">
        <v>959</v>
      </c>
      <c r="L18" s="103"/>
    </row>
    <row r="19" spans="1:12" ht="15" customHeight="1" x14ac:dyDescent="0.25">
      <c r="A19" s="3" t="s">
        <v>942</v>
      </c>
      <c r="B19" s="2" t="s">
        <v>952</v>
      </c>
      <c r="C19" s="4">
        <v>5800.96</v>
      </c>
      <c r="D19" s="101">
        <v>5800.96</v>
      </c>
      <c r="E19" s="101">
        <v>15196</v>
      </c>
      <c r="F19" s="101">
        <v>5800</v>
      </c>
      <c r="G19" s="101">
        <v>5800</v>
      </c>
      <c r="H19" s="100" t="s">
        <v>959</v>
      </c>
      <c r="L19" s="103"/>
    </row>
    <row r="20" spans="1:12" ht="15" customHeight="1" x14ac:dyDescent="0.25">
      <c r="A20" s="3" t="s">
        <v>943</v>
      </c>
      <c r="B20" s="2" t="s">
        <v>953</v>
      </c>
      <c r="C20" s="4">
        <v>12188.16</v>
      </c>
      <c r="D20" s="101">
        <v>12188.16</v>
      </c>
      <c r="E20" s="101">
        <v>12188.16</v>
      </c>
      <c r="F20" s="101">
        <v>12188.16</v>
      </c>
      <c r="G20" s="101">
        <v>12188.16</v>
      </c>
      <c r="H20" s="100" t="s">
        <v>959</v>
      </c>
      <c r="L20" s="103"/>
    </row>
    <row r="21" spans="1:12" ht="15" customHeight="1" x14ac:dyDescent="0.25">
      <c r="A21" s="3" t="s">
        <v>944</v>
      </c>
      <c r="B21" s="2" t="s">
        <v>954</v>
      </c>
      <c r="C21" s="4">
        <v>0</v>
      </c>
      <c r="D21" s="101">
        <v>0</v>
      </c>
      <c r="E21" s="101">
        <v>4704</v>
      </c>
      <c r="F21" s="101">
        <v>0</v>
      </c>
      <c r="G21" s="101">
        <v>0</v>
      </c>
      <c r="H21" s="100" t="s">
        <v>959</v>
      </c>
      <c r="L21" s="103"/>
    </row>
    <row r="22" spans="1:12" ht="15" customHeight="1" x14ac:dyDescent="0.25">
      <c r="A22" s="3" t="s">
        <v>960</v>
      </c>
      <c r="B22" s="2" t="s">
        <v>961</v>
      </c>
      <c r="C22" s="4">
        <v>72015.5</v>
      </c>
      <c r="D22" s="101">
        <v>0</v>
      </c>
      <c r="E22" s="101">
        <v>0</v>
      </c>
      <c r="F22" s="101">
        <v>0</v>
      </c>
      <c r="G22" s="101">
        <v>0</v>
      </c>
      <c r="H22" s="100"/>
      <c r="L22" s="103"/>
    </row>
    <row r="23" spans="1:12" ht="15" customHeight="1" x14ac:dyDescent="0.25">
      <c r="A23" s="3" t="s">
        <v>945</v>
      </c>
      <c r="B23" s="2" t="s">
        <v>955</v>
      </c>
      <c r="C23" s="4">
        <v>1179.01</v>
      </c>
      <c r="D23" s="101">
        <v>1179.01</v>
      </c>
      <c r="E23" s="101">
        <v>1179.01</v>
      </c>
      <c r="F23" s="101">
        <v>51800.01</v>
      </c>
      <c r="G23" s="102">
        <v>0</v>
      </c>
      <c r="H23" s="100" t="s">
        <v>959</v>
      </c>
      <c r="L23" s="103"/>
    </row>
    <row r="24" spans="1:12" ht="15" customHeight="1" x14ac:dyDescent="0.25">
      <c r="A24" s="3" t="s">
        <v>962</v>
      </c>
      <c r="B24" s="2" t="s">
        <v>963</v>
      </c>
      <c r="C24" s="4">
        <v>126685</v>
      </c>
      <c r="D24" s="101">
        <v>0</v>
      </c>
      <c r="E24" s="101">
        <v>0</v>
      </c>
      <c r="F24" s="101">
        <v>0</v>
      </c>
      <c r="G24" s="102">
        <v>0</v>
      </c>
      <c r="H24" s="100"/>
      <c r="L24" s="103"/>
    </row>
    <row r="25" spans="1:12" ht="15" customHeight="1" x14ac:dyDescent="0.25">
      <c r="A25" s="3" t="s">
        <v>964</v>
      </c>
      <c r="B25" s="2" t="s">
        <v>965</v>
      </c>
      <c r="C25" s="4">
        <v>25532</v>
      </c>
      <c r="D25" s="101">
        <v>0</v>
      </c>
      <c r="E25" s="101">
        <v>0</v>
      </c>
      <c r="F25" s="101">
        <v>0</v>
      </c>
      <c r="G25" s="102">
        <v>0</v>
      </c>
      <c r="H25" s="100"/>
      <c r="L25" s="103"/>
    </row>
    <row r="26" spans="1:12" ht="15" customHeight="1" x14ac:dyDescent="0.25">
      <c r="A26" s="3" t="s">
        <v>946</v>
      </c>
      <c r="B26" s="2" t="s">
        <v>956</v>
      </c>
      <c r="C26" s="4">
        <v>8700</v>
      </c>
      <c r="D26" s="101">
        <v>8700</v>
      </c>
      <c r="E26" s="101">
        <v>8700</v>
      </c>
      <c r="F26" s="101">
        <v>8700</v>
      </c>
      <c r="G26" s="101">
        <v>8700</v>
      </c>
      <c r="H26" s="100" t="s">
        <v>959</v>
      </c>
      <c r="L26" s="103"/>
    </row>
    <row r="27" spans="1:12" ht="15" customHeight="1" x14ac:dyDescent="0.25">
      <c r="A27" s="3" t="s">
        <v>947</v>
      </c>
      <c r="B27" s="2" t="s">
        <v>957</v>
      </c>
      <c r="C27" s="4">
        <v>7458</v>
      </c>
      <c r="D27" s="101">
        <v>7458</v>
      </c>
      <c r="E27" s="101">
        <v>7458</v>
      </c>
      <c r="F27" s="101">
        <v>7458</v>
      </c>
      <c r="G27" s="101">
        <v>0</v>
      </c>
      <c r="H27" s="100" t="s">
        <v>959</v>
      </c>
      <c r="L27" s="103"/>
    </row>
    <row r="28" spans="1:12" ht="15" customHeight="1" x14ac:dyDescent="0.25">
      <c r="A28" s="3" t="s">
        <v>948</v>
      </c>
      <c r="B28" s="100" t="s">
        <v>958</v>
      </c>
      <c r="C28" s="4">
        <v>0</v>
      </c>
      <c r="D28" s="101">
        <v>0</v>
      </c>
      <c r="E28" s="101">
        <v>0</v>
      </c>
      <c r="F28" s="101">
        <v>0</v>
      </c>
      <c r="G28" s="101">
        <v>0</v>
      </c>
      <c r="H28" s="100"/>
      <c r="L28" s="103"/>
    </row>
    <row r="29" spans="1:12" ht="15" customHeight="1" x14ac:dyDescent="0.25">
      <c r="A29" s="3" t="s">
        <v>966</v>
      </c>
      <c r="B29" s="100" t="s">
        <v>967</v>
      </c>
      <c r="C29" s="4">
        <v>27667</v>
      </c>
      <c r="D29" s="101">
        <v>0</v>
      </c>
      <c r="E29" s="101">
        <v>0</v>
      </c>
      <c r="F29" s="101">
        <v>0</v>
      </c>
      <c r="G29" s="101">
        <v>0</v>
      </c>
      <c r="H29" s="100"/>
      <c r="L29" s="103"/>
    </row>
    <row r="30" spans="1:12" ht="15" customHeight="1" x14ac:dyDescent="0.25">
      <c r="A30" s="3">
        <v>1124</v>
      </c>
      <c r="B30" s="2" t="s">
        <v>272</v>
      </c>
      <c r="C30" s="18">
        <f>+C31+C32</f>
        <v>1413268.4000000001</v>
      </c>
      <c r="D30" s="18">
        <f t="shared" ref="D30:G30" si="1">+D31+D32</f>
        <v>2042737.69</v>
      </c>
      <c r="E30" s="18">
        <f t="shared" si="1"/>
        <v>3233718.07</v>
      </c>
      <c r="F30" s="18">
        <f t="shared" si="1"/>
        <v>3858107.78</v>
      </c>
      <c r="G30" s="18">
        <f t="shared" si="1"/>
        <v>3861726.08</v>
      </c>
      <c r="H30" s="2"/>
      <c r="L30" s="103"/>
    </row>
    <row r="31" spans="1:12" ht="15" customHeight="1" x14ac:dyDescent="0.25">
      <c r="A31" s="3" t="s">
        <v>968</v>
      </c>
      <c r="B31" s="2" t="s">
        <v>969</v>
      </c>
      <c r="C31" s="4">
        <v>1336523.6000000001</v>
      </c>
      <c r="D31" s="4">
        <v>1965965.75</v>
      </c>
      <c r="E31" s="4">
        <v>3136704.75</v>
      </c>
      <c r="F31" s="4">
        <v>3797811.48</v>
      </c>
      <c r="G31" s="4">
        <v>3813527.67</v>
      </c>
      <c r="H31" s="2"/>
      <c r="L31" s="103"/>
    </row>
    <row r="32" spans="1:12" ht="15" customHeight="1" x14ac:dyDescent="0.25">
      <c r="A32" s="3" t="s">
        <v>970</v>
      </c>
      <c r="B32" s="2" t="s">
        <v>971</v>
      </c>
      <c r="C32" s="4">
        <v>76744.800000000003</v>
      </c>
      <c r="D32" s="4">
        <v>76771.94</v>
      </c>
      <c r="E32" s="4">
        <v>97013.32</v>
      </c>
      <c r="F32" s="4">
        <v>60296.3</v>
      </c>
      <c r="G32" s="4">
        <v>48198.41</v>
      </c>
      <c r="H32" s="2"/>
      <c r="L32" s="103"/>
    </row>
    <row r="33" spans="1:12" ht="15" customHeight="1" x14ac:dyDescent="0.25">
      <c r="L33" s="103"/>
    </row>
    <row r="34" spans="1:12" ht="15" customHeight="1" x14ac:dyDescent="0.25">
      <c r="A34" s="65" t="s">
        <v>273</v>
      </c>
      <c r="B34" s="65"/>
      <c r="C34" s="65"/>
      <c r="D34" s="65"/>
      <c r="E34" s="65"/>
      <c r="F34" s="65"/>
      <c r="G34" s="65"/>
      <c r="H34" s="65"/>
    </row>
    <row r="35" spans="1:12" ht="15" customHeight="1" x14ac:dyDescent="0.25">
      <c r="A35" s="66" t="s">
        <v>69</v>
      </c>
      <c r="B35" s="66" t="s">
        <v>70</v>
      </c>
      <c r="C35" s="66" t="s">
        <v>71</v>
      </c>
      <c r="D35" s="66" t="s">
        <v>274</v>
      </c>
      <c r="E35" s="66" t="s">
        <v>275</v>
      </c>
      <c r="F35" s="66" t="s">
        <v>276</v>
      </c>
      <c r="G35" s="66" t="s">
        <v>277</v>
      </c>
      <c r="H35" s="66" t="s">
        <v>278</v>
      </c>
    </row>
    <row r="36" spans="1:12" ht="15" customHeight="1" x14ac:dyDescent="0.25">
      <c r="A36" s="3">
        <v>1123</v>
      </c>
      <c r="B36" s="2" t="s">
        <v>279</v>
      </c>
      <c r="C36" s="18">
        <f>+SUM(C37:C97)</f>
        <v>705879.38000000012</v>
      </c>
      <c r="D36" s="18">
        <f>+SUM(D37:D97)</f>
        <v>29462.3</v>
      </c>
      <c r="E36" s="18">
        <f>+SUM(E37:E97)</f>
        <v>4865.7</v>
      </c>
      <c r="F36" s="18">
        <f>+SUM(F37:F97)</f>
        <v>0</v>
      </c>
      <c r="G36" s="18">
        <f>+SUM(G37:G97)</f>
        <v>671551.38000000024</v>
      </c>
      <c r="H36" s="4"/>
    </row>
    <row r="37" spans="1:12" ht="15" customHeight="1" x14ac:dyDescent="0.25">
      <c r="A37" s="3" t="s">
        <v>972</v>
      </c>
      <c r="B37" s="2" t="s">
        <v>973</v>
      </c>
      <c r="C37" s="4">
        <v>610265.59999999998</v>
      </c>
      <c r="D37" s="4">
        <v>0</v>
      </c>
      <c r="E37" s="4">
        <v>0</v>
      </c>
      <c r="F37" s="4">
        <v>0</v>
      </c>
      <c r="G37" s="4">
        <v>610265.59999999998</v>
      </c>
      <c r="H37" s="134" t="s">
        <v>974</v>
      </c>
    </row>
    <row r="38" spans="1:12" ht="15" customHeight="1" x14ac:dyDescent="0.25">
      <c r="A38" s="3" t="s">
        <v>975</v>
      </c>
      <c r="B38" s="2" t="s">
        <v>976</v>
      </c>
      <c r="C38" s="4">
        <v>1419</v>
      </c>
      <c r="D38" s="4">
        <v>0</v>
      </c>
      <c r="E38" s="4">
        <v>0</v>
      </c>
      <c r="F38" s="4">
        <v>0</v>
      </c>
      <c r="G38" s="4">
        <v>1419</v>
      </c>
      <c r="H38" s="2" t="s">
        <v>977</v>
      </c>
    </row>
    <row r="39" spans="1:12" ht="15" customHeight="1" x14ac:dyDescent="0.25">
      <c r="A39" s="3" t="s">
        <v>1089</v>
      </c>
      <c r="B39" s="2" t="s">
        <v>1090</v>
      </c>
      <c r="C39" s="4">
        <v>13254.38</v>
      </c>
      <c r="D39" s="4">
        <f>+C39</f>
        <v>13254.38</v>
      </c>
      <c r="E39" s="4">
        <v>0</v>
      </c>
      <c r="F39" s="4">
        <v>0</v>
      </c>
      <c r="G39" s="4">
        <v>0</v>
      </c>
      <c r="H39" s="2" t="s">
        <v>977</v>
      </c>
    </row>
    <row r="40" spans="1:12" ht="15" customHeight="1" x14ac:dyDescent="0.25">
      <c r="A40" s="3" t="s">
        <v>978</v>
      </c>
      <c r="B40" s="2" t="s">
        <v>979</v>
      </c>
      <c r="C40" s="4">
        <v>2100</v>
      </c>
      <c r="D40" s="4">
        <v>0</v>
      </c>
      <c r="E40" s="4">
        <v>0</v>
      </c>
      <c r="F40" s="4">
        <v>0</v>
      </c>
      <c r="G40" s="4">
        <v>2100</v>
      </c>
      <c r="H40" s="2" t="s">
        <v>977</v>
      </c>
    </row>
    <row r="41" spans="1:12" ht="15" customHeight="1" x14ac:dyDescent="0.25">
      <c r="A41" s="3" t="s">
        <v>980</v>
      </c>
      <c r="B41" s="2" t="s">
        <v>981</v>
      </c>
      <c r="C41" s="4">
        <v>34.369999999999997</v>
      </c>
      <c r="D41" s="4">
        <v>0</v>
      </c>
      <c r="E41" s="4">
        <v>0</v>
      </c>
      <c r="F41" s="4">
        <v>0</v>
      </c>
      <c r="G41" s="4">
        <v>34.369999999999997</v>
      </c>
      <c r="H41" s="2" t="s">
        <v>977</v>
      </c>
    </row>
    <row r="42" spans="1:12" ht="15" customHeight="1" x14ac:dyDescent="0.25">
      <c r="A42" s="3" t="s">
        <v>982</v>
      </c>
      <c r="B42" s="2" t="s">
        <v>983</v>
      </c>
      <c r="C42" s="4">
        <v>23.91</v>
      </c>
      <c r="D42" s="4">
        <v>23.91</v>
      </c>
      <c r="E42" s="4">
        <v>0</v>
      </c>
      <c r="F42" s="4">
        <v>0</v>
      </c>
      <c r="G42" s="4">
        <v>0</v>
      </c>
      <c r="H42" s="2" t="s">
        <v>977</v>
      </c>
    </row>
    <row r="43" spans="1:12" ht="15" customHeight="1" x14ac:dyDescent="0.25">
      <c r="A43" s="3" t="s">
        <v>984</v>
      </c>
      <c r="B43" s="2" t="s">
        <v>985</v>
      </c>
      <c r="C43" s="4">
        <v>46.11</v>
      </c>
      <c r="D43" s="4">
        <v>0</v>
      </c>
      <c r="E43" s="4">
        <v>0</v>
      </c>
      <c r="F43" s="4">
        <v>0</v>
      </c>
      <c r="G43" s="4">
        <v>46.11</v>
      </c>
      <c r="H43" s="2" t="s">
        <v>977</v>
      </c>
    </row>
    <row r="44" spans="1:12" ht="15" customHeight="1" x14ac:dyDescent="0.25">
      <c r="A44" s="3" t="s">
        <v>986</v>
      </c>
      <c r="B44" s="2" t="s">
        <v>987</v>
      </c>
      <c r="C44" s="4">
        <v>4175.8999999999996</v>
      </c>
      <c r="D44" s="4">
        <v>0</v>
      </c>
      <c r="E44" s="4">
        <v>0</v>
      </c>
      <c r="F44" s="4">
        <v>0</v>
      </c>
      <c r="G44" s="4">
        <v>4175.8999999999996</v>
      </c>
      <c r="H44" s="2" t="s">
        <v>977</v>
      </c>
    </row>
    <row r="45" spans="1:12" ht="15" customHeight="1" x14ac:dyDescent="0.25">
      <c r="A45" s="3" t="s">
        <v>988</v>
      </c>
      <c r="B45" s="2" t="s">
        <v>989</v>
      </c>
      <c r="C45" s="4">
        <v>5800</v>
      </c>
      <c r="D45" s="4">
        <v>0</v>
      </c>
      <c r="E45" s="4">
        <v>0</v>
      </c>
      <c r="F45" s="4">
        <v>0</v>
      </c>
      <c r="G45" s="4">
        <v>5800</v>
      </c>
      <c r="H45" s="2" t="s">
        <v>977</v>
      </c>
    </row>
    <row r="46" spans="1:12" ht="15" customHeight="1" x14ac:dyDescent="0.25">
      <c r="A46" s="3" t="s">
        <v>1091</v>
      </c>
      <c r="B46" s="2" t="s">
        <v>1092</v>
      </c>
      <c r="C46" s="4">
        <v>9664.32</v>
      </c>
      <c r="D46" s="4">
        <f>+C46</f>
        <v>9664.32</v>
      </c>
      <c r="E46" s="4">
        <v>0</v>
      </c>
      <c r="F46" s="4">
        <v>0</v>
      </c>
      <c r="G46" s="4">
        <v>0</v>
      </c>
      <c r="H46" s="2" t="s">
        <v>977</v>
      </c>
    </row>
    <row r="47" spans="1:12" ht="15" customHeight="1" x14ac:dyDescent="0.25">
      <c r="A47" s="3" t="s">
        <v>990</v>
      </c>
      <c r="B47" s="2" t="s">
        <v>991</v>
      </c>
      <c r="C47" s="4">
        <v>2500</v>
      </c>
      <c r="D47" s="4">
        <v>0</v>
      </c>
      <c r="E47" s="4">
        <v>0</v>
      </c>
      <c r="F47" s="4">
        <v>0</v>
      </c>
      <c r="G47" s="4">
        <v>2500</v>
      </c>
      <c r="H47" s="134" t="s">
        <v>992</v>
      </c>
    </row>
    <row r="48" spans="1:12" ht="15" customHeight="1" x14ac:dyDescent="0.25">
      <c r="A48" s="3" t="s">
        <v>993</v>
      </c>
      <c r="B48" s="2" t="s">
        <v>994</v>
      </c>
      <c r="C48" s="4">
        <v>1228.1500000000001</v>
      </c>
      <c r="D48" s="4">
        <v>0</v>
      </c>
      <c r="E48" s="4">
        <v>0</v>
      </c>
      <c r="F48" s="4">
        <v>0</v>
      </c>
      <c r="G48" s="4">
        <v>1228.1500000000001</v>
      </c>
      <c r="H48" s="134" t="s">
        <v>992</v>
      </c>
    </row>
    <row r="49" spans="1:8" ht="15" customHeight="1" x14ac:dyDescent="0.25">
      <c r="A49" s="3" t="s">
        <v>1093</v>
      </c>
      <c r="B49" s="2" t="s">
        <v>1094</v>
      </c>
      <c r="C49" s="4">
        <v>3862</v>
      </c>
      <c r="D49" s="4">
        <f>+C49</f>
        <v>3862</v>
      </c>
      <c r="E49" s="4">
        <v>0</v>
      </c>
      <c r="F49" s="4">
        <v>0</v>
      </c>
      <c r="G49" s="4">
        <v>0</v>
      </c>
      <c r="H49" s="134" t="s">
        <v>992</v>
      </c>
    </row>
    <row r="50" spans="1:8" ht="15" customHeight="1" x14ac:dyDescent="0.25">
      <c r="A50" s="3" t="s">
        <v>995</v>
      </c>
      <c r="B50" s="2" t="s">
        <v>996</v>
      </c>
      <c r="C50" s="4">
        <v>2660.35</v>
      </c>
      <c r="D50" s="4">
        <f>+C50</f>
        <v>2660.35</v>
      </c>
      <c r="E50" s="4">
        <v>0</v>
      </c>
      <c r="F50" s="4">
        <v>0</v>
      </c>
      <c r="G50" s="4">
        <v>0</v>
      </c>
      <c r="H50" s="134" t="s">
        <v>992</v>
      </c>
    </row>
    <row r="51" spans="1:8" ht="15" customHeight="1" x14ac:dyDescent="0.25">
      <c r="A51" s="3" t="s">
        <v>997</v>
      </c>
      <c r="B51" s="2" t="s">
        <v>998</v>
      </c>
      <c r="C51" s="4">
        <v>250</v>
      </c>
      <c r="D51" s="4">
        <v>0</v>
      </c>
      <c r="E51" s="4">
        <v>0</v>
      </c>
      <c r="F51" s="4">
        <v>0</v>
      </c>
      <c r="G51" s="4">
        <v>250</v>
      </c>
      <c r="H51" s="134" t="s">
        <v>992</v>
      </c>
    </row>
    <row r="52" spans="1:8" ht="15" customHeight="1" x14ac:dyDescent="0.25">
      <c r="A52" s="3" t="s">
        <v>999</v>
      </c>
      <c r="B52" s="2" t="s">
        <v>1000</v>
      </c>
      <c r="C52" s="4">
        <v>250.01</v>
      </c>
      <c r="D52" s="4">
        <v>0</v>
      </c>
      <c r="E52" s="4">
        <v>0</v>
      </c>
      <c r="F52" s="4">
        <v>0</v>
      </c>
      <c r="G52" s="4">
        <v>250.01</v>
      </c>
      <c r="H52" s="134" t="s">
        <v>992</v>
      </c>
    </row>
    <row r="53" spans="1:8" ht="15" customHeight="1" x14ac:dyDescent="0.25">
      <c r="A53" s="3" t="s">
        <v>1001</v>
      </c>
      <c r="B53" s="2" t="s">
        <v>1002</v>
      </c>
      <c r="C53" s="4">
        <v>1049.04</v>
      </c>
      <c r="D53" s="4">
        <v>0</v>
      </c>
      <c r="E53" s="4">
        <v>0</v>
      </c>
      <c r="F53" s="4">
        <v>0</v>
      </c>
      <c r="G53" s="4">
        <v>1049.04</v>
      </c>
      <c r="H53" s="134" t="s">
        <v>992</v>
      </c>
    </row>
    <row r="54" spans="1:8" ht="15" customHeight="1" x14ac:dyDescent="0.25">
      <c r="A54" s="3" t="s">
        <v>1003</v>
      </c>
      <c r="B54" s="2" t="s">
        <v>1004</v>
      </c>
      <c r="C54" s="4">
        <v>431.55</v>
      </c>
      <c r="D54" s="4">
        <v>0</v>
      </c>
      <c r="E54" s="4">
        <v>0</v>
      </c>
      <c r="F54" s="4">
        <v>0</v>
      </c>
      <c r="G54" s="4">
        <v>431.55</v>
      </c>
      <c r="H54" s="134" t="s">
        <v>992</v>
      </c>
    </row>
    <row r="55" spans="1:8" ht="15" customHeight="1" x14ac:dyDescent="0.25">
      <c r="A55" s="3" t="s">
        <v>1005</v>
      </c>
      <c r="B55" s="2" t="s">
        <v>1006</v>
      </c>
      <c r="C55" s="4">
        <v>1462.13</v>
      </c>
      <c r="D55" s="4">
        <v>0</v>
      </c>
      <c r="E55" s="4">
        <v>0</v>
      </c>
      <c r="F55" s="4">
        <v>0</v>
      </c>
      <c r="G55" s="4">
        <v>1462.13</v>
      </c>
      <c r="H55" s="134" t="s">
        <v>992</v>
      </c>
    </row>
    <row r="56" spans="1:8" ht="15" customHeight="1" x14ac:dyDescent="0.25">
      <c r="A56" s="3" t="s">
        <v>1007</v>
      </c>
      <c r="B56" s="2" t="s">
        <v>1008</v>
      </c>
      <c r="C56" s="4">
        <v>439.8</v>
      </c>
      <c r="D56" s="4">
        <v>0</v>
      </c>
      <c r="E56" s="4">
        <v>0</v>
      </c>
      <c r="F56" s="4">
        <v>0</v>
      </c>
      <c r="G56" s="4">
        <v>439.8</v>
      </c>
      <c r="H56" s="134" t="s">
        <v>992</v>
      </c>
    </row>
    <row r="57" spans="1:8" ht="15" customHeight="1" x14ac:dyDescent="0.25">
      <c r="A57" s="3" t="s">
        <v>1009</v>
      </c>
      <c r="B57" s="2" t="s">
        <v>1010</v>
      </c>
      <c r="C57" s="4">
        <v>693.45</v>
      </c>
      <c r="D57" s="4">
        <v>0</v>
      </c>
      <c r="E57" s="4">
        <v>0</v>
      </c>
      <c r="F57" s="4">
        <v>0</v>
      </c>
      <c r="G57" s="4">
        <v>693.45</v>
      </c>
      <c r="H57" s="134" t="s">
        <v>992</v>
      </c>
    </row>
    <row r="58" spans="1:8" ht="15" customHeight="1" x14ac:dyDescent="0.25">
      <c r="A58" s="3" t="s">
        <v>1011</v>
      </c>
      <c r="B58" s="2" t="s">
        <v>1012</v>
      </c>
      <c r="C58" s="4">
        <v>119.1</v>
      </c>
      <c r="D58" s="4">
        <v>0</v>
      </c>
      <c r="E58" s="4">
        <v>0</v>
      </c>
      <c r="F58" s="4">
        <v>0</v>
      </c>
      <c r="G58" s="4">
        <v>119.1</v>
      </c>
      <c r="H58" s="134" t="s">
        <v>992</v>
      </c>
    </row>
    <row r="59" spans="1:8" ht="15" customHeight="1" x14ac:dyDescent="0.25">
      <c r="A59" s="3" t="s">
        <v>1013</v>
      </c>
      <c r="B59" s="2" t="s">
        <v>1014</v>
      </c>
      <c r="C59" s="4">
        <v>179.1</v>
      </c>
      <c r="D59" s="4">
        <v>0</v>
      </c>
      <c r="E59" s="4">
        <v>0</v>
      </c>
      <c r="F59" s="4">
        <v>0</v>
      </c>
      <c r="G59" s="4">
        <v>179.1</v>
      </c>
      <c r="H59" s="134" t="s">
        <v>992</v>
      </c>
    </row>
    <row r="60" spans="1:8" ht="15" customHeight="1" x14ac:dyDescent="0.25">
      <c r="A60" s="3" t="s">
        <v>1015</v>
      </c>
      <c r="B60" s="2" t="s">
        <v>1016</v>
      </c>
      <c r="C60" s="4">
        <v>2000</v>
      </c>
      <c r="D60" s="4">
        <v>0</v>
      </c>
      <c r="E60" s="4">
        <v>0</v>
      </c>
      <c r="F60" s="4">
        <v>0</v>
      </c>
      <c r="G60" s="4">
        <v>2000</v>
      </c>
      <c r="H60" s="134" t="s">
        <v>992</v>
      </c>
    </row>
    <row r="61" spans="1:8" ht="15" customHeight="1" x14ac:dyDescent="0.25">
      <c r="A61" s="3" t="s">
        <v>1017</v>
      </c>
      <c r="B61" s="2" t="s">
        <v>1018</v>
      </c>
      <c r="C61" s="4">
        <v>215.78</v>
      </c>
      <c r="D61" s="4">
        <v>0</v>
      </c>
      <c r="E61" s="4">
        <v>0</v>
      </c>
      <c r="F61" s="4">
        <v>0</v>
      </c>
      <c r="G61" s="4">
        <v>215.78</v>
      </c>
      <c r="H61" s="134" t="s">
        <v>992</v>
      </c>
    </row>
    <row r="62" spans="1:8" ht="15" customHeight="1" x14ac:dyDescent="0.25">
      <c r="A62" s="3" t="s">
        <v>1019</v>
      </c>
      <c r="B62" s="2" t="s">
        <v>1020</v>
      </c>
      <c r="C62" s="4">
        <v>5000</v>
      </c>
      <c r="D62" s="4">
        <v>0</v>
      </c>
      <c r="E62" s="4">
        <v>0</v>
      </c>
      <c r="F62" s="4">
        <v>0</v>
      </c>
      <c r="G62" s="4">
        <v>5000</v>
      </c>
      <c r="H62" s="134" t="s">
        <v>992</v>
      </c>
    </row>
    <row r="63" spans="1:8" ht="15" customHeight="1" x14ac:dyDescent="0.25">
      <c r="A63" s="3" t="s">
        <v>1021</v>
      </c>
      <c r="B63" s="2" t="s">
        <v>1022</v>
      </c>
      <c r="C63" s="4">
        <v>2389.04</v>
      </c>
      <c r="D63" s="4">
        <v>0</v>
      </c>
      <c r="E63" s="4">
        <v>0</v>
      </c>
      <c r="F63" s="4">
        <v>0</v>
      </c>
      <c r="G63" s="4">
        <v>2389.04</v>
      </c>
      <c r="H63" s="134" t="s">
        <v>992</v>
      </c>
    </row>
    <row r="64" spans="1:8" ht="15" customHeight="1" x14ac:dyDescent="0.25">
      <c r="A64" s="3" t="s">
        <v>1023</v>
      </c>
      <c r="B64" s="2" t="s">
        <v>1024</v>
      </c>
      <c r="C64" s="4">
        <v>1815.5</v>
      </c>
      <c r="D64" s="4">
        <v>0</v>
      </c>
      <c r="E64" s="4">
        <v>0</v>
      </c>
      <c r="F64" s="4">
        <v>0</v>
      </c>
      <c r="G64" s="4">
        <v>1815.5</v>
      </c>
      <c r="H64" s="134" t="s">
        <v>992</v>
      </c>
    </row>
    <row r="65" spans="1:8" ht="15" customHeight="1" x14ac:dyDescent="0.25">
      <c r="A65" s="3" t="s">
        <v>1025</v>
      </c>
      <c r="B65" s="2" t="s">
        <v>1026</v>
      </c>
      <c r="C65" s="4">
        <v>1402.08</v>
      </c>
      <c r="D65" s="4">
        <v>0</v>
      </c>
      <c r="E65" s="4">
        <v>0</v>
      </c>
      <c r="F65" s="4">
        <v>0</v>
      </c>
      <c r="G65" s="4">
        <v>1402.08</v>
      </c>
      <c r="H65" s="134" t="s">
        <v>992</v>
      </c>
    </row>
    <row r="66" spans="1:8" ht="15" customHeight="1" x14ac:dyDescent="0.25">
      <c r="A66" s="3" t="s">
        <v>1027</v>
      </c>
      <c r="B66" s="2" t="s">
        <v>1028</v>
      </c>
      <c r="C66" s="4">
        <v>2961.59</v>
      </c>
      <c r="D66" s="4">
        <v>0</v>
      </c>
      <c r="E66" s="4">
        <v>0</v>
      </c>
      <c r="F66" s="4">
        <v>0</v>
      </c>
      <c r="G66" s="4">
        <v>2961.59</v>
      </c>
      <c r="H66" s="134" t="s">
        <v>992</v>
      </c>
    </row>
    <row r="67" spans="1:8" ht="15" customHeight="1" x14ac:dyDescent="0.25">
      <c r="A67" s="3" t="s">
        <v>1029</v>
      </c>
      <c r="B67" s="2" t="s">
        <v>1030</v>
      </c>
      <c r="C67" s="4">
        <v>367.75</v>
      </c>
      <c r="D67" s="4">
        <v>0</v>
      </c>
      <c r="E67" s="4">
        <v>0</v>
      </c>
      <c r="F67" s="4">
        <v>0</v>
      </c>
      <c r="G67" s="4">
        <v>367.75</v>
      </c>
      <c r="H67" s="134" t="s">
        <v>992</v>
      </c>
    </row>
    <row r="68" spans="1:8" ht="15" customHeight="1" x14ac:dyDescent="0.25">
      <c r="A68" s="3" t="s">
        <v>1031</v>
      </c>
      <c r="B68" s="2" t="s">
        <v>1032</v>
      </c>
      <c r="C68" s="4">
        <v>546.04999999999995</v>
      </c>
      <c r="D68" s="4">
        <v>0</v>
      </c>
      <c r="E68" s="4">
        <v>0</v>
      </c>
      <c r="F68" s="4">
        <v>0</v>
      </c>
      <c r="G68" s="4">
        <v>546.04999999999995</v>
      </c>
      <c r="H68" s="134" t="s">
        <v>992</v>
      </c>
    </row>
    <row r="69" spans="1:8" ht="15" customHeight="1" x14ac:dyDescent="0.25">
      <c r="A69" s="3" t="s">
        <v>1033</v>
      </c>
      <c r="B69" s="2" t="s">
        <v>1034</v>
      </c>
      <c r="C69" s="4">
        <v>3015.53</v>
      </c>
      <c r="D69" s="4">
        <v>0</v>
      </c>
      <c r="E69" s="4">
        <v>0</v>
      </c>
      <c r="F69" s="4">
        <v>0</v>
      </c>
      <c r="G69" s="4">
        <v>3015.53</v>
      </c>
      <c r="H69" s="134" t="s">
        <v>992</v>
      </c>
    </row>
    <row r="70" spans="1:8" ht="15" customHeight="1" x14ac:dyDescent="0.25">
      <c r="A70" s="3" t="s">
        <v>1035</v>
      </c>
      <c r="B70" s="2" t="s">
        <v>1036</v>
      </c>
      <c r="C70" s="4">
        <v>1894.63</v>
      </c>
      <c r="D70" s="4">
        <v>0</v>
      </c>
      <c r="E70" s="4">
        <v>0</v>
      </c>
      <c r="F70" s="4">
        <v>0</v>
      </c>
      <c r="G70" s="4">
        <v>1894.63</v>
      </c>
      <c r="H70" s="134" t="s">
        <v>992</v>
      </c>
    </row>
    <row r="71" spans="1:8" ht="15" customHeight="1" x14ac:dyDescent="0.25">
      <c r="A71" s="3" t="s">
        <v>1037</v>
      </c>
      <c r="B71" s="2" t="s">
        <v>1038</v>
      </c>
      <c r="C71" s="4">
        <v>871.29</v>
      </c>
      <c r="D71" s="4">
        <v>0</v>
      </c>
      <c r="E71" s="4">
        <v>0</v>
      </c>
      <c r="F71" s="4">
        <v>0</v>
      </c>
      <c r="G71" s="4">
        <v>871.29</v>
      </c>
      <c r="H71" s="134" t="s">
        <v>992</v>
      </c>
    </row>
    <row r="72" spans="1:8" ht="15" customHeight="1" x14ac:dyDescent="0.25">
      <c r="A72" s="3" t="s">
        <v>1039</v>
      </c>
      <c r="B72" s="2" t="s">
        <v>1040</v>
      </c>
      <c r="C72" s="4">
        <v>515.61</v>
      </c>
      <c r="D72" s="4">
        <v>0</v>
      </c>
      <c r="E72" s="4">
        <v>0</v>
      </c>
      <c r="F72" s="4">
        <v>0</v>
      </c>
      <c r="G72" s="4">
        <v>515.61</v>
      </c>
      <c r="H72" s="134" t="s">
        <v>992</v>
      </c>
    </row>
    <row r="73" spans="1:8" ht="15" customHeight="1" x14ac:dyDescent="0.25">
      <c r="A73" s="3" t="s">
        <v>1041</v>
      </c>
      <c r="B73" s="2" t="s">
        <v>1042</v>
      </c>
      <c r="C73" s="4">
        <v>85.58</v>
      </c>
      <c r="D73" s="4">
        <v>0</v>
      </c>
      <c r="E73" s="4">
        <v>0</v>
      </c>
      <c r="F73" s="4">
        <v>0</v>
      </c>
      <c r="G73" s="4">
        <v>85.58</v>
      </c>
      <c r="H73" s="134" t="s">
        <v>992</v>
      </c>
    </row>
    <row r="74" spans="1:8" ht="15" customHeight="1" x14ac:dyDescent="0.25">
      <c r="A74" s="3" t="s">
        <v>1043</v>
      </c>
      <c r="B74" s="2" t="s">
        <v>1044</v>
      </c>
      <c r="C74" s="4">
        <v>947.6</v>
      </c>
      <c r="D74" s="4">
        <v>0</v>
      </c>
      <c r="E74" s="4">
        <v>0</v>
      </c>
      <c r="F74" s="4">
        <v>0</v>
      </c>
      <c r="G74" s="4">
        <v>947.6</v>
      </c>
      <c r="H74" s="134" t="s">
        <v>992</v>
      </c>
    </row>
    <row r="75" spans="1:8" ht="15" customHeight="1" x14ac:dyDescent="0.25">
      <c r="A75" s="3" t="s">
        <v>1045</v>
      </c>
      <c r="B75" s="2" t="s">
        <v>1046</v>
      </c>
      <c r="C75" s="4">
        <v>2000</v>
      </c>
      <c r="D75" s="4">
        <v>0</v>
      </c>
      <c r="E75" s="4">
        <v>0</v>
      </c>
      <c r="F75" s="4">
        <v>0</v>
      </c>
      <c r="G75" s="4">
        <v>2000</v>
      </c>
      <c r="H75" s="134" t="s">
        <v>992</v>
      </c>
    </row>
    <row r="76" spans="1:8" ht="15" customHeight="1" x14ac:dyDescent="0.25">
      <c r="A76" s="3" t="s">
        <v>1047</v>
      </c>
      <c r="B76" s="2" t="s">
        <v>1048</v>
      </c>
      <c r="C76" s="4">
        <v>431.55</v>
      </c>
      <c r="D76" s="4">
        <v>0</v>
      </c>
      <c r="E76" s="4">
        <v>0</v>
      </c>
      <c r="F76" s="4">
        <v>0</v>
      </c>
      <c r="G76" s="4">
        <v>431.55</v>
      </c>
      <c r="H76" s="134" t="s">
        <v>992</v>
      </c>
    </row>
    <row r="77" spans="1:8" ht="15" customHeight="1" x14ac:dyDescent="0.25">
      <c r="A77" s="3" t="s">
        <v>1049</v>
      </c>
      <c r="B77" s="2" t="s">
        <v>1050</v>
      </c>
      <c r="C77" s="4">
        <v>845.91</v>
      </c>
      <c r="D77" s="4">
        <v>0</v>
      </c>
      <c r="E77" s="4">
        <v>0</v>
      </c>
      <c r="F77" s="4">
        <v>0</v>
      </c>
      <c r="G77" s="4">
        <v>845.91</v>
      </c>
      <c r="H77" s="134" t="s">
        <v>992</v>
      </c>
    </row>
    <row r="78" spans="1:8" ht="15" customHeight="1" x14ac:dyDescent="0.25">
      <c r="A78" s="3" t="s">
        <v>1051</v>
      </c>
      <c r="B78" s="2" t="s">
        <v>1052</v>
      </c>
      <c r="C78" s="4">
        <v>550.37</v>
      </c>
      <c r="D78" s="4">
        <v>0</v>
      </c>
      <c r="E78" s="4">
        <v>0</v>
      </c>
      <c r="F78" s="4">
        <v>0</v>
      </c>
      <c r="G78" s="4">
        <v>550.37</v>
      </c>
      <c r="H78" s="134" t="s">
        <v>992</v>
      </c>
    </row>
    <row r="79" spans="1:8" ht="15" customHeight="1" x14ac:dyDescent="0.25">
      <c r="A79" s="3" t="s">
        <v>1053</v>
      </c>
      <c r="B79" s="2" t="s">
        <v>1054</v>
      </c>
      <c r="C79" s="4">
        <v>215.78</v>
      </c>
      <c r="D79" s="4">
        <v>0</v>
      </c>
      <c r="E79" s="4">
        <v>0</v>
      </c>
      <c r="F79" s="4">
        <v>0</v>
      </c>
      <c r="G79" s="4">
        <v>215.78</v>
      </c>
      <c r="H79" s="134" t="s">
        <v>992</v>
      </c>
    </row>
    <row r="80" spans="1:8" ht="15" customHeight="1" x14ac:dyDescent="0.25">
      <c r="A80" s="3" t="s">
        <v>1055</v>
      </c>
      <c r="B80" s="2" t="s">
        <v>1056</v>
      </c>
      <c r="C80" s="4">
        <v>215.78</v>
      </c>
      <c r="D80" s="4">
        <v>0</v>
      </c>
      <c r="E80" s="4">
        <v>0</v>
      </c>
      <c r="F80" s="4">
        <v>0</v>
      </c>
      <c r="G80" s="4">
        <v>215.78</v>
      </c>
      <c r="H80" s="134" t="s">
        <v>992</v>
      </c>
    </row>
    <row r="81" spans="1:8" ht="15" customHeight="1" x14ac:dyDescent="0.25">
      <c r="A81" s="3" t="s">
        <v>1057</v>
      </c>
      <c r="B81" s="2" t="s">
        <v>1058</v>
      </c>
      <c r="C81" s="4">
        <v>600</v>
      </c>
      <c r="D81" s="4">
        <v>0</v>
      </c>
      <c r="E81" s="4">
        <v>0</v>
      </c>
      <c r="F81" s="4">
        <v>0</v>
      </c>
      <c r="G81" s="4">
        <v>600</v>
      </c>
      <c r="H81" s="134" t="s">
        <v>992</v>
      </c>
    </row>
    <row r="82" spans="1:8" ht="15" customHeight="1" x14ac:dyDescent="0.25">
      <c r="A82" s="3" t="s">
        <v>1059</v>
      </c>
      <c r="B82" s="2" t="s">
        <v>1060</v>
      </c>
      <c r="C82" s="4">
        <v>600</v>
      </c>
      <c r="D82" s="4">
        <v>0</v>
      </c>
      <c r="E82" s="4">
        <v>0</v>
      </c>
      <c r="F82" s="4">
        <v>0</v>
      </c>
      <c r="G82" s="4">
        <v>600</v>
      </c>
      <c r="H82" s="134" t="s">
        <v>992</v>
      </c>
    </row>
    <row r="83" spans="1:8" ht="15" customHeight="1" x14ac:dyDescent="0.25">
      <c r="A83" s="3" t="s">
        <v>1061</v>
      </c>
      <c r="B83" s="2" t="s">
        <v>1062</v>
      </c>
      <c r="C83" s="4">
        <v>600</v>
      </c>
      <c r="D83" s="4">
        <v>0</v>
      </c>
      <c r="E83" s="4">
        <v>0</v>
      </c>
      <c r="F83" s="4">
        <v>0</v>
      </c>
      <c r="G83" s="4">
        <v>600</v>
      </c>
      <c r="H83" s="134" t="s">
        <v>992</v>
      </c>
    </row>
    <row r="84" spans="1:8" ht="15" customHeight="1" x14ac:dyDescent="0.25">
      <c r="A84" s="3" t="s">
        <v>1063</v>
      </c>
      <c r="B84" s="2" t="s">
        <v>1064</v>
      </c>
      <c r="C84" s="4">
        <v>23</v>
      </c>
      <c r="D84" s="4">
        <v>0</v>
      </c>
      <c r="E84" s="4">
        <v>0</v>
      </c>
      <c r="F84" s="4">
        <v>0</v>
      </c>
      <c r="G84" s="4">
        <v>23</v>
      </c>
      <c r="H84" s="134" t="s">
        <v>992</v>
      </c>
    </row>
    <row r="85" spans="1:8" ht="15" customHeight="1" x14ac:dyDescent="0.25">
      <c r="A85" s="3" t="s">
        <v>1065</v>
      </c>
      <c r="B85" s="2" t="s">
        <v>1066</v>
      </c>
      <c r="C85" s="4">
        <v>600</v>
      </c>
      <c r="D85" s="4">
        <v>0</v>
      </c>
      <c r="E85" s="4">
        <v>0</v>
      </c>
      <c r="F85" s="4">
        <v>0</v>
      </c>
      <c r="G85" s="4">
        <v>600</v>
      </c>
      <c r="H85" s="134" t="s">
        <v>992</v>
      </c>
    </row>
    <row r="86" spans="1:8" ht="15" customHeight="1" x14ac:dyDescent="0.25">
      <c r="A86" s="3" t="s">
        <v>1095</v>
      </c>
      <c r="B86" s="2" t="s">
        <v>983</v>
      </c>
      <c r="C86" s="4">
        <v>-2.66</v>
      </c>
      <c r="D86" s="4">
        <f>+C86</f>
        <v>-2.66</v>
      </c>
      <c r="E86" s="4">
        <v>0</v>
      </c>
      <c r="F86" s="4">
        <v>0</v>
      </c>
      <c r="G86" s="4">
        <v>0</v>
      </c>
      <c r="H86" s="134" t="s">
        <v>992</v>
      </c>
    </row>
    <row r="87" spans="1:8" ht="15" customHeight="1" x14ac:dyDescent="0.25">
      <c r="A87" s="3" t="s">
        <v>1067</v>
      </c>
      <c r="B87" s="2" t="s">
        <v>1068</v>
      </c>
      <c r="C87" s="4">
        <v>90</v>
      </c>
      <c r="D87" s="4">
        <v>0</v>
      </c>
      <c r="E87" s="4">
        <v>0</v>
      </c>
      <c r="F87" s="4">
        <v>0</v>
      </c>
      <c r="G87" s="4">
        <v>90</v>
      </c>
      <c r="H87" s="134" t="s">
        <v>992</v>
      </c>
    </row>
    <row r="88" spans="1:8" ht="15" customHeight="1" x14ac:dyDescent="0.25">
      <c r="A88" s="3" t="s">
        <v>1069</v>
      </c>
      <c r="B88" s="2" t="s">
        <v>1070</v>
      </c>
      <c r="C88" s="4">
        <v>77.06</v>
      </c>
      <c r="D88" s="4">
        <v>0</v>
      </c>
      <c r="E88" s="4">
        <v>0</v>
      </c>
      <c r="F88" s="4">
        <v>0</v>
      </c>
      <c r="G88" s="4">
        <v>77.06</v>
      </c>
      <c r="H88" s="134" t="s">
        <v>992</v>
      </c>
    </row>
    <row r="89" spans="1:8" ht="15" customHeight="1" x14ac:dyDescent="0.25">
      <c r="A89" s="3" t="s">
        <v>1071</v>
      </c>
      <c r="B89" s="2" t="s">
        <v>1072</v>
      </c>
      <c r="C89" s="4">
        <v>55.6</v>
      </c>
      <c r="D89" s="4">
        <v>0</v>
      </c>
      <c r="E89" s="4">
        <v>0</v>
      </c>
      <c r="F89" s="4">
        <v>0</v>
      </c>
      <c r="G89" s="4">
        <v>55.6</v>
      </c>
      <c r="H89" s="134" t="s">
        <v>992</v>
      </c>
    </row>
    <row r="90" spans="1:8" ht="15" customHeight="1" x14ac:dyDescent="0.25">
      <c r="A90" s="3" t="s">
        <v>1073</v>
      </c>
      <c r="B90" s="2" t="s">
        <v>1074</v>
      </c>
      <c r="C90" s="4">
        <v>63.2</v>
      </c>
      <c r="D90" s="4">
        <v>0</v>
      </c>
      <c r="E90" s="4">
        <v>0</v>
      </c>
      <c r="F90" s="4">
        <v>0</v>
      </c>
      <c r="G90" s="4">
        <v>63.2</v>
      </c>
      <c r="H90" s="134" t="s">
        <v>992</v>
      </c>
    </row>
    <row r="91" spans="1:8" ht="15" customHeight="1" x14ac:dyDescent="0.25">
      <c r="A91" s="3" t="s">
        <v>1075</v>
      </c>
      <c r="B91" s="2" t="s">
        <v>1076</v>
      </c>
      <c r="C91" s="4">
        <v>3945.78</v>
      </c>
      <c r="D91" s="4">
        <v>0</v>
      </c>
      <c r="E91" s="4">
        <v>0</v>
      </c>
      <c r="F91" s="4">
        <v>0</v>
      </c>
      <c r="G91" s="4">
        <v>3945.78</v>
      </c>
      <c r="H91" s="134" t="s">
        <v>992</v>
      </c>
    </row>
    <row r="92" spans="1:8" ht="15" customHeight="1" x14ac:dyDescent="0.25">
      <c r="A92" s="3" t="s">
        <v>1077</v>
      </c>
      <c r="B92" s="2" t="s">
        <v>1078</v>
      </c>
      <c r="C92" s="4">
        <v>807.34</v>
      </c>
      <c r="D92" s="4">
        <v>0</v>
      </c>
      <c r="E92" s="4">
        <v>0</v>
      </c>
      <c r="F92" s="4">
        <v>0</v>
      </c>
      <c r="G92" s="4">
        <v>807.34</v>
      </c>
      <c r="H92" s="134" t="s">
        <v>992</v>
      </c>
    </row>
    <row r="93" spans="1:8" ht="15" customHeight="1" x14ac:dyDescent="0.25">
      <c r="A93" s="3" t="s">
        <v>1079</v>
      </c>
      <c r="B93" s="2" t="s">
        <v>1080</v>
      </c>
      <c r="C93" s="4">
        <v>200</v>
      </c>
      <c r="D93" s="4">
        <v>0</v>
      </c>
      <c r="E93" s="4">
        <v>0</v>
      </c>
      <c r="F93" s="4">
        <v>0</v>
      </c>
      <c r="G93" s="4">
        <v>200</v>
      </c>
      <c r="H93" s="134" t="s">
        <v>992</v>
      </c>
    </row>
    <row r="94" spans="1:8" ht="15" customHeight="1" x14ac:dyDescent="0.25">
      <c r="A94" s="3" t="s">
        <v>1081</v>
      </c>
      <c r="B94" s="2" t="s">
        <v>1082</v>
      </c>
      <c r="C94" s="4">
        <v>953.72</v>
      </c>
      <c r="D94" s="4">
        <v>0</v>
      </c>
      <c r="E94" s="4">
        <v>0</v>
      </c>
      <c r="F94" s="4">
        <v>0</v>
      </c>
      <c r="G94" s="4">
        <v>953.72</v>
      </c>
      <c r="H94" s="134" t="s">
        <v>992</v>
      </c>
    </row>
    <row r="95" spans="1:8" ht="15" customHeight="1" x14ac:dyDescent="0.25">
      <c r="A95" s="3" t="s">
        <v>1083</v>
      </c>
      <c r="B95" s="2" t="s">
        <v>1084</v>
      </c>
      <c r="C95" s="4">
        <v>988.66</v>
      </c>
      <c r="D95" s="4">
        <v>0</v>
      </c>
      <c r="E95" s="4">
        <v>0</v>
      </c>
      <c r="F95" s="4">
        <v>0</v>
      </c>
      <c r="G95" s="4">
        <v>988.66</v>
      </c>
      <c r="H95" s="134" t="s">
        <v>992</v>
      </c>
    </row>
    <row r="96" spans="1:8" ht="15" customHeight="1" x14ac:dyDescent="0.25">
      <c r="A96" s="3" t="s">
        <v>1085</v>
      </c>
      <c r="B96" s="2" t="s">
        <v>1086</v>
      </c>
      <c r="C96" s="4">
        <v>1216.29</v>
      </c>
      <c r="D96" s="4">
        <v>0</v>
      </c>
      <c r="E96" s="4">
        <v>0</v>
      </c>
      <c r="F96" s="4">
        <v>0</v>
      </c>
      <c r="G96" s="4">
        <v>1216.29</v>
      </c>
      <c r="H96" s="134" t="s">
        <v>992</v>
      </c>
    </row>
    <row r="97" spans="1:8" ht="15" customHeight="1" x14ac:dyDescent="0.25">
      <c r="A97" s="3" t="s">
        <v>1087</v>
      </c>
      <c r="B97" s="2" t="s">
        <v>1088</v>
      </c>
      <c r="C97" s="4">
        <v>4865.7</v>
      </c>
      <c r="D97" s="4">
        <v>0</v>
      </c>
      <c r="E97" s="4">
        <v>4865.7</v>
      </c>
      <c r="F97" s="4">
        <v>0</v>
      </c>
      <c r="G97" s="4">
        <v>0</v>
      </c>
      <c r="H97" s="134" t="s">
        <v>992</v>
      </c>
    </row>
    <row r="98" spans="1:8" ht="15" customHeight="1" x14ac:dyDescent="0.25">
      <c r="A98" s="3">
        <v>1125</v>
      </c>
      <c r="B98" s="2" t="s">
        <v>280</v>
      </c>
      <c r="C98" s="18">
        <v>0</v>
      </c>
      <c r="D98" s="18">
        <v>0</v>
      </c>
      <c r="E98" s="18">
        <v>0</v>
      </c>
      <c r="F98" s="18">
        <v>0</v>
      </c>
      <c r="G98" s="4">
        <v>0</v>
      </c>
      <c r="H98" s="2"/>
    </row>
    <row r="99" spans="1:8" ht="15" customHeight="1" x14ac:dyDescent="0.25">
      <c r="A99" s="5">
        <v>1126</v>
      </c>
      <c r="B99" s="1" t="s">
        <v>281</v>
      </c>
      <c r="C99" s="18">
        <v>0</v>
      </c>
      <c r="D99" s="18">
        <v>0</v>
      </c>
      <c r="E99" s="18">
        <v>0</v>
      </c>
      <c r="F99" s="18">
        <v>0</v>
      </c>
      <c r="G99" s="4">
        <v>0</v>
      </c>
      <c r="H99" s="2"/>
    </row>
    <row r="100" spans="1:8" ht="15" customHeight="1" x14ac:dyDescent="0.25">
      <c r="A100" s="5">
        <v>1129</v>
      </c>
      <c r="B100" s="1" t="s">
        <v>282</v>
      </c>
      <c r="C100" s="18">
        <v>0</v>
      </c>
      <c r="D100" s="18">
        <v>0</v>
      </c>
      <c r="E100" s="18">
        <v>0</v>
      </c>
      <c r="F100" s="18">
        <v>0</v>
      </c>
      <c r="G100" s="4">
        <v>0</v>
      </c>
      <c r="H100" s="2"/>
    </row>
    <row r="101" spans="1:8" ht="15" customHeight="1" x14ac:dyDescent="0.25">
      <c r="A101" s="3">
        <v>1131</v>
      </c>
      <c r="B101" s="2" t="s">
        <v>283</v>
      </c>
      <c r="C101" s="18">
        <f>+SUM(C102:C164)</f>
        <v>821711.24</v>
      </c>
      <c r="D101" s="18">
        <f>+SUM(D102:D164)</f>
        <v>261029.38</v>
      </c>
      <c r="E101" s="18">
        <f>+SUM(E102:E164)</f>
        <v>0</v>
      </c>
      <c r="F101" s="18">
        <f>+SUM(F102:F164)</f>
        <v>0</v>
      </c>
      <c r="G101" s="4">
        <f>+SUM(G102:G164)</f>
        <v>560681.8600000001</v>
      </c>
      <c r="H101" s="4"/>
    </row>
    <row r="102" spans="1:8" ht="15" customHeight="1" x14ac:dyDescent="0.25">
      <c r="A102" s="3" t="s">
        <v>1096</v>
      </c>
      <c r="B102" s="2" t="s">
        <v>1097</v>
      </c>
      <c r="C102" s="4">
        <v>13357</v>
      </c>
      <c r="D102" s="4">
        <v>0</v>
      </c>
      <c r="E102" s="4">
        <v>0</v>
      </c>
      <c r="F102" s="4">
        <v>0</v>
      </c>
      <c r="G102" s="4">
        <v>13357</v>
      </c>
      <c r="H102" s="2" t="s">
        <v>1098</v>
      </c>
    </row>
    <row r="103" spans="1:8" ht="15" customHeight="1" x14ac:dyDescent="0.25">
      <c r="A103" s="3" t="s">
        <v>1099</v>
      </c>
      <c r="B103" s="2" t="s">
        <v>1100</v>
      </c>
      <c r="C103" s="4">
        <v>1590.1</v>
      </c>
      <c r="D103" s="4">
        <v>0</v>
      </c>
      <c r="E103" s="4">
        <v>0</v>
      </c>
      <c r="F103" s="4">
        <v>0</v>
      </c>
      <c r="G103" s="4">
        <v>1590.1</v>
      </c>
      <c r="H103" s="2" t="s">
        <v>1098</v>
      </c>
    </row>
    <row r="104" spans="1:8" ht="15" customHeight="1" x14ac:dyDescent="0.25">
      <c r="A104" s="3" t="s">
        <v>1101</v>
      </c>
      <c r="B104" s="2" t="s">
        <v>1102</v>
      </c>
      <c r="C104" s="4">
        <v>82058.58</v>
      </c>
      <c r="D104" s="4">
        <v>0</v>
      </c>
      <c r="E104" s="4">
        <v>0</v>
      </c>
      <c r="F104" s="4">
        <v>0</v>
      </c>
      <c r="G104" s="4">
        <v>82058.58</v>
      </c>
      <c r="H104" s="2" t="s">
        <v>1098</v>
      </c>
    </row>
    <row r="105" spans="1:8" ht="15" customHeight="1" x14ac:dyDescent="0.25">
      <c r="A105" s="3" t="s">
        <v>1103</v>
      </c>
      <c r="B105" s="2" t="s">
        <v>1104</v>
      </c>
      <c r="C105" s="4">
        <v>5033</v>
      </c>
      <c r="D105" s="4">
        <v>0</v>
      </c>
      <c r="E105" s="4">
        <v>0</v>
      </c>
      <c r="F105" s="4">
        <v>0</v>
      </c>
      <c r="G105" s="4">
        <v>5033</v>
      </c>
      <c r="H105" s="2" t="s">
        <v>1098</v>
      </c>
    </row>
    <row r="106" spans="1:8" ht="15" customHeight="1" x14ac:dyDescent="0.25">
      <c r="A106" s="3" t="s">
        <v>1105</v>
      </c>
      <c r="B106" s="2" t="s">
        <v>1106</v>
      </c>
      <c r="C106" s="4">
        <v>1895.51</v>
      </c>
      <c r="D106" s="4">
        <v>0</v>
      </c>
      <c r="E106" s="4">
        <v>0</v>
      </c>
      <c r="F106" s="4">
        <v>0</v>
      </c>
      <c r="G106" s="4">
        <v>1895.51</v>
      </c>
      <c r="H106" s="2" t="s">
        <v>1098</v>
      </c>
    </row>
    <row r="107" spans="1:8" ht="15" customHeight="1" x14ac:dyDescent="0.25">
      <c r="A107" s="3" t="s">
        <v>1107</v>
      </c>
      <c r="B107" s="2" t="s">
        <v>1108</v>
      </c>
      <c r="C107" s="4">
        <v>11832</v>
      </c>
      <c r="D107" s="4">
        <v>0</v>
      </c>
      <c r="E107" s="4">
        <v>0</v>
      </c>
      <c r="F107" s="4">
        <v>0</v>
      </c>
      <c r="G107" s="4">
        <v>11832</v>
      </c>
      <c r="H107" s="2" t="s">
        <v>1098</v>
      </c>
    </row>
    <row r="108" spans="1:8" ht="15" customHeight="1" x14ac:dyDescent="0.25">
      <c r="A108" s="3" t="s">
        <v>1109</v>
      </c>
      <c r="B108" s="2" t="s">
        <v>1110</v>
      </c>
      <c r="C108" s="4">
        <v>10000</v>
      </c>
      <c r="D108" s="4">
        <v>0</v>
      </c>
      <c r="E108" s="4">
        <v>0</v>
      </c>
      <c r="F108" s="4">
        <v>0</v>
      </c>
      <c r="G108" s="4">
        <v>10000</v>
      </c>
      <c r="H108" s="2" t="s">
        <v>1098</v>
      </c>
    </row>
    <row r="109" spans="1:8" ht="15" customHeight="1" x14ac:dyDescent="0.25">
      <c r="A109" s="3" t="s">
        <v>1111</v>
      </c>
      <c r="B109" s="2" t="s">
        <v>1112</v>
      </c>
      <c r="C109" s="4">
        <v>4280</v>
      </c>
      <c r="D109" s="4">
        <v>0</v>
      </c>
      <c r="E109" s="4">
        <v>0</v>
      </c>
      <c r="F109" s="4">
        <v>0</v>
      </c>
      <c r="G109" s="4">
        <v>4280</v>
      </c>
      <c r="H109" s="2" t="s">
        <v>1098</v>
      </c>
    </row>
    <row r="110" spans="1:8" ht="15" customHeight="1" x14ac:dyDescent="0.25">
      <c r="A110" s="3" t="s">
        <v>1113</v>
      </c>
      <c r="B110" s="2" t="s">
        <v>1114</v>
      </c>
      <c r="C110" s="4">
        <v>1911.78</v>
      </c>
      <c r="D110" s="4">
        <v>0</v>
      </c>
      <c r="E110" s="4">
        <v>0</v>
      </c>
      <c r="F110" s="4">
        <v>0</v>
      </c>
      <c r="G110" s="4">
        <v>1911.78</v>
      </c>
      <c r="H110" s="2" t="s">
        <v>1098</v>
      </c>
    </row>
    <row r="111" spans="1:8" ht="15" customHeight="1" x14ac:dyDescent="0.25">
      <c r="A111" s="3" t="s">
        <v>1115</v>
      </c>
      <c r="B111" s="2" t="s">
        <v>1116</v>
      </c>
      <c r="C111" s="4">
        <v>2900</v>
      </c>
      <c r="D111" s="4">
        <v>0</v>
      </c>
      <c r="E111" s="4">
        <v>0</v>
      </c>
      <c r="F111" s="4">
        <v>0</v>
      </c>
      <c r="G111" s="4">
        <v>2900</v>
      </c>
      <c r="H111" s="2" t="s">
        <v>1098</v>
      </c>
    </row>
    <row r="112" spans="1:8" ht="15" customHeight="1" x14ac:dyDescent="0.25">
      <c r="A112" s="3" t="s">
        <v>1117</v>
      </c>
      <c r="B112" s="2" t="s">
        <v>1118</v>
      </c>
      <c r="C112" s="4">
        <v>24167.26</v>
      </c>
      <c r="D112" s="4">
        <v>0</v>
      </c>
      <c r="E112" s="4">
        <v>0</v>
      </c>
      <c r="F112" s="4">
        <v>0</v>
      </c>
      <c r="G112" s="4">
        <v>24167.26</v>
      </c>
      <c r="H112" s="2" t="s">
        <v>1098</v>
      </c>
    </row>
    <row r="113" spans="1:8" ht="15" customHeight="1" x14ac:dyDescent="0.25">
      <c r="A113" s="3" t="s">
        <v>1119</v>
      </c>
      <c r="B113" s="2" t="s">
        <v>1120</v>
      </c>
      <c r="C113" s="4">
        <v>5916</v>
      </c>
      <c r="D113" s="4">
        <v>0</v>
      </c>
      <c r="E113" s="4">
        <v>0</v>
      </c>
      <c r="F113" s="4">
        <v>0</v>
      </c>
      <c r="G113" s="4">
        <v>5916</v>
      </c>
      <c r="H113" s="2" t="s">
        <v>1098</v>
      </c>
    </row>
    <row r="114" spans="1:8" ht="15" customHeight="1" x14ac:dyDescent="0.25">
      <c r="A114" s="3" t="s">
        <v>1121</v>
      </c>
      <c r="B114" s="2" t="s">
        <v>1122</v>
      </c>
      <c r="C114" s="4">
        <v>20621.759999999998</v>
      </c>
      <c r="D114" s="4">
        <v>0</v>
      </c>
      <c r="E114" s="4">
        <v>0</v>
      </c>
      <c r="F114" s="4">
        <v>0</v>
      </c>
      <c r="G114" s="4">
        <v>20621.759999999998</v>
      </c>
      <c r="H114" s="2" t="s">
        <v>1098</v>
      </c>
    </row>
    <row r="115" spans="1:8" ht="15" customHeight="1" x14ac:dyDescent="0.25">
      <c r="A115" s="3" t="s">
        <v>1123</v>
      </c>
      <c r="B115" s="2" t="s">
        <v>1124</v>
      </c>
      <c r="C115" s="4">
        <v>13920</v>
      </c>
      <c r="D115" s="4">
        <v>0</v>
      </c>
      <c r="E115" s="4">
        <v>0</v>
      </c>
      <c r="F115" s="4">
        <v>0</v>
      </c>
      <c r="G115" s="4">
        <v>13920</v>
      </c>
      <c r="H115" s="2" t="s">
        <v>1098</v>
      </c>
    </row>
    <row r="116" spans="1:8" ht="15" customHeight="1" x14ac:dyDescent="0.25">
      <c r="A116" s="3" t="s">
        <v>1125</v>
      </c>
      <c r="B116" s="2" t="s">
        <v>1126</v>
      </c>
      <c r="C116" s="4">
        <v>2320</v>
      </c>
      <c r="D116" s="4">
        <v>0</v>
      </c>
      <c r="E116" s="4">
        <v>0</v>
      </c>
      <c r="F116" s="4">
        <v>0</v>
      </c>
      <c r="G116" s="4">
        <v>2320</v>
      </c>
      <c r="H116" s="2" t="s">
        <v>1098</v>
      </c>
    </row>
    <row r="117" spans="1:8" ht="15" customHeight="1" x14ac:dyDescent="0.25">
      <c r="A117" s="3" t="s">
        <v>1127</v>
      </c>
      <c r="B117" s="2" t="s">
        <v>1128</v>
      </c>
      <c r="C117" s="4">
        <v>8121.66</v>
      </c>
      <c r="D117" s="4">
        <v>0</v>
      </c>
      <c r="E117" s="4">
        <v>0</v>
      </c>
      <c r="F117" s="4">
        <v>0</v>
      </c>
      <c r="G117" s="4">
        <v>8121.66</v>
      </c>
      <c r="H117" s="2" t="s">
        <v>1098</v>
      </c>
    </row>
    <row r="118" spans="1:8" ht="15" customHeight="1" x14ac:dyDescent="0.25">
      <c r="A118" s="3" t="s">
        <v>1129</v>
      </c>
      <c r="B118" s="2" t="s">
        <v>1066</v>
      </c>
      <c r="C118" s="4">
        <v>2320</v>
      </c>
      <c r="D118" s="4">
        <v>0</v>
      </c>
      <c r="E118" s="4">
        <v>0</v>
      </c>
      <c r="F118" s="4">
        <v>0</v>
      </c>
      <c r="G118" s="4">
        <v>2320</v>
      </c>
      <c r="H118" s="2" t="s">
        <v>1098</v>
      </c>
    </row>
    <row r="119" spans="1:8" ht="15" customHeight="1" x14ac:dyDescent="0.25">
      <c r="A119" s="3" t="s">
        <v>1130</v>
      </c>
      <c r="B119" s="2" t="s">
        <v>1131</v>
      </c>
      <c r="C119" s="4">
        <v>5800</v>
      </c>
      <c r="D119" s="4">
        <v>0</v>
      </c>
      <c r="E119" s="4">
        <v>0</v>
      </c>
      <c r="F119" s="4">
        <v>0</v>
      </c>
      <c r="G119" s="4">
        <v>5800</v>
      </c>
      <c r="H119" s="2" t="s">
        <v>1098</v>
      </c>
    </row>
    <row r="120" spans="1:8" ht="15" customHeight="1" x14ac:dyDescent="0.25">
      <c r="A120" s="3" t="s">
        <v>1132</v>
      </c>
      <c r="B120" s="2" t="s">
        <v>1133</v>
      </c>
      <c r="C120" s="4">
        <v>29722</v>
      </c>
      <c r="D120" s="4">
        <v>0</v>
      </c>
      <c r="E120" s="4">
        <v>0</v>
      </c>
      <c r="F120" s="4">
        <v>0</v>
      </c>
      <c r="G120" s="4">
        <v>29722</v>
      </c>
      <c r="H120" s="2" t="s">
        <v>1098</v>
      </c>
    </row>
    <row r="121" spans="1:8" ht="15" customHeight="1" x14ac:dyDescent="0.25">
      <c r="A121" s="3" t="s">
        <v>1134</v>
      </c>
      <c r="B121" s="2" t="s">
        <v>1135</v>
      </c>
      <c r="C121" s="4">
        <v>5200</v>
      </c>
      <c r="D121" s="4">
        <v>0</v>
      </c>
      <c r="E121" s="4">
        <v>0</v>
      </c>
      <c r="F121" s="4">
        <v>0</v>
      </c>
      <c r="G121" s="4">
        <v>5200</v>
      </c>
      <c r="H121" s="2" t="s">
        <v>1098</v>
      </c>
    </row>
    <row r="122" spans="1:8" ht="15" customHeight="1" x14ac:dyDescent="0.25">
      <c r="A122" s="3" t="s">
        <v>1136</v>
      </c>
      <c r="B122" s="2" t="s">
        <v>1137</v>
      </c>
      <c r="C122" s="4">
        <v>21231.48</v>
      </c>
      <c r="D122" s="4">
        <v>0</v>
      </c>
      <c r="E122" s="4">
        <v>0</v>
      </c>
      <c r="F122" s="4">
        <v>0</v>
      </c>
      <c r="G122" s="4">
        <v>21231.48</v>
      </c>
      <c r="H122" s="2" t="s">
        <v>1098</v>
      </c>
    </row>
    <row r="123" spans="1:8" ht="15" customHeight="1" x14ac:dyDescent="0.25">
      <c r="A123" s="3" t="s">
        <v>1138</v>
      </c>
      <c r="B123" s="2" t="s">
        <v>1139</v>
      </c>
      <c r="C123" s="4">
        <v>2309.21</v>
      </c>
      <c r="D123" s="4">
        <v>0</v>
      </c>
      <c r="E123" s="4">
        <v>0</v>
      </c>
      <c r="F123" s="4">
        <v>0</v>
      </c>
      <c r="G123" s="4">
        <v>2309.21</v>
      </c>
      <c r="H123" s="2" t="s">
        <v>1098</v>
      </c>
    </row>
    <row r="124" spans="1:8" ht="15" customHeight="1" x14ac:dyDescent="0.25">
      <c r="A124" s="3" t="s">
        <v>1140</v>
      </c>
      <c r="B124" s="2" t="s">
        <v>1141</v>
      </c>
      <c r="C124" s="4">
        <v>6375.03</v>
      </c>
      <c r="D124" s="4">
        <v>0</v>
      </c>
      <c r="E124" s="4">
        <v>0</v>
      </c>
      <c r="F124" s="4">
        <v>0</v>
      </c>
      <c r="G124" s="4">
        <v>6375.03</v>
      </c>
      <c r="H124" s="2" t="s">
        <v>1098</v>
      </c>
    </row>
    <row r="125" spans="1:8" ht="15" customHeight="1" x14ac:dyDescent="0.25">
      <c r="A125" s="3" t="s">
        <v>1142</v>
      </c>
      <c r="B125" s="2" t="s">
        <v>1014</v>
      </c>
      <c r="C125" s="4">
        <v>20.9</v>
      </c>
      <c r="D125" s="4">
        <v>0</v>
      </c>
      <c r="E125" s="4">
        <v>0</v>
      </c>
      <c r="F125" s="4">
        <v>0</v>
      </c>
      <c r="G125" s="4">
        <v>20.9</v>
      </c>
      <c r="H125" s="2" t="s">
        <v>1098</v>
      </c>
    </row>
    <row r="126" spans="1:8" ht="15" customHeight="1" x14ac:dyDescent="0.25">
      <c r="A126" s="3" t="s">
        <v>1143</v>
      </c>
      <c r="B126" s="2" t="s">
        <v>1144</v>
      </c>
      <c r="C126" s="4">
        <v>4000</v>
      </c>
      <c r="D126" s="4">
        <v>0</v>
      </c>
      <c r="E126" s="4">
        <v>0</v>
      </c>
      <c r="F126" s="4">
        <v>0</v>
      </c>
      <c r="G126" s="4">
        <v>4000</v>
      </c>
      <c r="H126" s="2" t="s">
        <v>1098</v>
      </c>
    </row>
    <row r="127" spans="1:8" ht="15" customHeight="1" x14ac:dyDescent="0.25">
      <c r="A127" s="3" t="s">
        <v>1145</v>
      </c>
      <c r="B127" s="2" t="s">
        <v>1146</v>
      </c>
      <c r="C127" s="4">
        <v>372.7</v>
      </c>
      <c r="D127" s="4">
        <v>0</v>
      </c>
      <c r="E127" s="4">
        <v>0</v>
      </c>
      <c r="F127" s="4">
        <v>0</v>
      </c>
      <c r="G127" s="4">
        <v>372.7</v>
      </c>
      <c r="H127" s="2" t="s">
        <v>1098</v>
      </c>
    </row>
    <row r="128" spans="1:8" ht="15" customHeight="1" x14ac:dyDescent="0.25">
      <c r="A128" s="3" t="s">
        <v>1147</v>
      </c>
      <c r="B128" s="2" t="s">
        <v>1148</v>
      </c>
      <c r="C128" s="4">
        <v>518.75</v>
      </c>
      <c r="D128" s="4">
        <v>0</v>
      </c>
      <c r="E128" s="4">
        <v>0</v>
      </c>
      <c r="F128" s="4">
        <v>0</v>
      </c>
      <c r="G128" s="4">
        <v>518.75</v>
      </c>
      <c r="H128" s="2" t="s">
        <v>1098</v>
      </c>
    </row>
    <row r="129" spans="1:8" ht="15" customHeight="1" x14ac:dyDescent="0.25">
      <c r="A129" s="3" t="s">
        <v>1149</v>
      </c>
      <c r="B129" s="2" t="s">
        <v>1150</v>
      </c>
      <c r="C129" s="4">
        <v>180</v>
      </c>
      <c r="D129" s="4">
        <v>0</v>
      </c>
      <c r="E129" s="4">
        <v>0</v>
      </c>
      <c r="F129" s="4">
        <v>0</v>
      </c>
      <c r="G129" s="4">
        <v>180</v>
      </c>
      <c r="H129" s="2" t="s">
        <v>1098</v>
      </c>
    </row>
    <row r="130" spans="1:8" ht="15" customHeight="1" x14ac:dyDescent="0.25">
      <c r="A130" s="3" t="s">
        <v>1151</v>
      </c>
      <c r="B130" s="2" t="s">
        <v>1152</v>
      </c>
      <c r="C130" s="4">
        <v>9000.01</v>
      </c>
      <c r="D130" s="4">
        <v>0</v>
      </c>
      <c r="E130" s="4">
        <v>0</v>
      </c>
      <c r="F130" s="4">
        <v>0</v>
      </c>
      <c r="G130" s="4">
        <v>9000.01</v>
      </c>
      <c r="H130" s="2" t="s">
        <v>1098</v>
      </c>
    </row>
    <row r="131" spans="1:8" ht="15" customHeight="1" x14ac:dyDescent="0.25">
      <c r="A131" s="3" t="s">
        <v>1153</v>
      </c>
      <c r="B131" s="2" t="s">
        <v>1154</v>
      </c>
      <c r="C131" s="4">
        <v>620.88</v>
      </c>
      <c r="D131" s="4">
        <v>0</v>
      </c>
      <c r="E131" s="4">
        <v>0</v>
      </c>
      <c r="F131" s="4">
        <v>0</v>
      </c>
      <c r="G131" s="4">
        <v>620.88</v>
      </c>
      <c r="H131" s="2" t="s">
        <v>1098</v>
      </c>
    </row>
    <row r="132" spans="1:8" ht="15" customHeight="1" x14ac:dyDescent="0.25">
      <c r="A132" s="3" t="s">
        <v>1155</v>
      </c>
      <c r="B132" s="2" t="s">
        <v>1156</v>
      </c>
      <c r="C132" s="4">
        <v>3480</v>
      </c>
      <c r="D132" s="4">
        <v>0</v>
      </c>
      <c r="E132" s="4">
        <v>0</v>
      </c>
      <c r="F132" s="4">
        <v>0</v>
      </c>
      <c r="G132" s="4">
        <v>3480</v>
      </c>
      <c r="H132" s="2" t="s">
        <v>1098</v>
      </c>
    </row>
    <row r="133" spans="1:8" ht="15" customHeight="1" x14ac:dyDescent="0.25">
      <c r="A133" s="3" t="s">
        <v>1157</v>
      </c>
      <c r="B133" s="2" t="s">
        <v>1158</v>
      </c>
      <c r="C133" s="4">
        <v>50</v>
      </c>
      <c r="D133" s="4">
        <v>0</v>
      </c>
      <c r="E133" s="4">
        <v>0</v>
      </c>
      <c r="F133" s="4">
        <v>0</v>
      </c>
      <c r="G133" s="4">
        <v>50</v>
      </c>
      <c r="H133" s="2" t="s">
        <v>1098</v>
      </c>
    </row>
    <row r="134" spans="1:8" ht="15" customHeight="1" x14ac:dyDescent="0.25">
      <c r="A134" s="3" t="s">
        <v>1159</v>
      </c>
      <c r="B134" s="2" t="s">
        <v>1160</v>
      </c>
      <c r="C134" s="4">
        <v>80.55</v>
      </c>
      <c r="D134" s="4">
        <v>0</v>
      </c>
      <c r="E134" s="4">
        <v>0</v>
      </c>
      <c r="F134" s="4">
        <v>0</v>
      </c>
      <c r="G134" s="4">
        <v>80.55</v>
      </c>
      <c r="H134" s="2" t="s">
        <v>1098</v>
      </c>
    </row>
    <row r="135" spans="1:8" ht="15" customHeight="1" x14ac:dyDescent="0.25">
      <c r="A135" s="3" t="s">
        <v>1161</v>
      </c>
      <c r="B135" s="2" t="s">
        <v>1162</v>
      </c>
      <c r="C135" s="4">
        <v>90</v>
      </c>
      <c r="D135" s="4">
        <v>0</v>
      </c>
      <c r="E135" s="4">
        <v>0</v>
      </c>
      <c r="F135" s="4">
        <v>0</v>
      </c>
      <c r="G135" s="4">
        <v>90</v>
      </c>
      <c r="H135" s="2" t="s">
        <v>1098</v>
      </c>
    </row>
    <row r="136" spans="1:8" ht="15" customHeight="1" x14ac:dyDescent="0.25">
      <c r="A136" s="3" t="s">
        <v>1163</v>
      </c>
      <c r="B136" s="2" t="s">
        <v>1164</v>
      </c>
      <c r="C136" s="4">
        <v>3318</v>
      </c>
      <c r="D136" s="4">
        <v>0</v>
      </c>
      <c r="E136" s="4">
        <v>0</v>
      </c>
      <c r="F136" s="4">
        <v>0</v>
      </c>
      <c r="G136" s="4">
        <v>3318</v>
      </c>
      <c r="H136" s="2" t="s">
        <v>1098</v>
      </c>
    </row>
    <row r="137" spans="1:8" ht="15" customHeight="1" x14ac:dyDescent="0.25">
      <c r="A137" s="3" t="s">
        <v>1165</v>
      </c>
      <c r="B137" s="2" t="s">
        <v>1166</v>
      </c>
      <c r="C137" s="4">
        <v>56.25</v>
      </c>
      <c r="D137" s="4">
        <v>0</v>
      </c>
      <c r="E137" s="4">
        <v>0</v>
      </c>
      <c r="F137" s="4">
        <v>0</v>
      </c>
      <c r="G137" s="4">
        <v>56.25</v>
      </c>
      <c r="H137" s="2" t="s">
        <v>1098</v>
      </c>
    </row>
    <row r="138" spans="1:8" ht="15" customHeight="1" x14ac:dyDescent="0.25">
      <c r="A138" s="3" t="s">
        <v>1167</v>
      </c>
      <c r="B138" s="2" t="s">
        <v>1168</v>
      </c>
      <c r="C138" s="4">
        <v>63.75</v>
      </c>
      <c r="D138" s="4">
        <v>0</v>
      </c>
      <c r="E138" s="4">
        <v>0</v>
      </c>
      <c r="F138" s="4">
        <v>0</v>
      </c>
      <c r="G138" s="4">
        <v>63.75</v>
      </c>
      <c r="H138" s="2" t="s">
        <v>1098</v>
      </c>
    </row>
    <row r="139" spans="1:8" ht="15" customHeight="1" x14ac:dyDescent="0.25">
      <c r="A139" s="3" t="s">
        <v>1169</v>
      </c>
      <c r="B139" s="2" t="s">
        <v>1170</v>
      </c>
      <c r="C139" s="4">
        <v>412.95</v>
      </c>
      <c r="D139" s="4">
        <v>0</v>
      </c>
      <c r="E139" s="4">
        <v>0</v>
      </c>
      <c r="F139" s="4">
        <v>0</v>
      </c>
      <c r="G139" s="4">
        <v>412.95</v>
      </c>
      <c r="H139" s="2" t="s">
        <v>1098</v>
      </c>
    </row>
    <row r="140" spans="1:8" ht="15" customHeight="1" x14ac:dyDescent="0.25">
      <c r="A140" s="3" t="s">
        <v>1171</v>
      </c>
      <c r="B140" s="2" t="s">
        <v>1172</v>
      </c>
      <c r="C140" s="4">
        <v>17256.18</v>
      </c>
      <c r="D140" s="4">
        <v>0</v>
      </c>
      <c r="E140" s="4">
        <v>0</v>
      </c>
      <c r="F140" s="4">
        <v>0</v>
      </c>
      <c r="G140" s="4">
        <v>17256.18</v>
      </c>
      <c r="H140" s="2" t="s">
        <v>1098</v>
      </c>
    </row>
    <row r="141" spans="1:8" ht="15" customHeight="1" x14ac:dyDescent="0.25">
      <c r="A141" s="3" t="s">
        <v>1173</v>
      </c>
      <c r="B141" s="2" t="s">
        <v>1174</v>
      </c>
      <c r="C141" s="4">
        <v>7259</v>
      </c>
      <c r="D141" s="4">
        <v>0</v>
      </c>
      <c r="E141" s="4">
        <v>0</v>
      </c>
      <c r="F141" s="4">
        <v>0</v>
      </c>
      <c r="G141" s="4">
        <v>7259</v>
      </c>
      <c r="H141" s="2" t="s">
        <v>1098</v>
      </c>
    </row>
    <row r="142" spans="1:8" ht="15" customHeight="1" x14ac:dyDescent="0.25">
      <c r="A142" s="3" t="s">
        <v>1175</v>
      </c>
      <c r="B142" s="2" t="s">
        <v>1176</v>
      </c>
      <c r="C142" s="4">
        <v>19162.990000000002</v>
      </c>
      <c r="D142" s="4">
        <v>0</v>
      </c>
      <c r="E142" s="4">
        <v>0</v>
      </c>
      <c r="F142" s="4">
        <v>0</v>
      </c>
      <c r="G142" s="4">
        <v>19162.990000000002</v>
      </c>
      <c r="H142" s="2" t="s">
        <v>1098</v>
      </c>
    </row>
    <row r="143" spans="1:8" ht="15" customHeight="1" x14ac:dyDescent="0.25">
      <c r="A143" s="3" t="s">
        <v>1177</v>
      </c>
      <c r="B143" s="2" t="s">
        <v>1178</v>
      </c>
      <c r="C143" s="4">
        <v>15780</v>
      </c>
      <c r="D143" s="4">
        <v>0</v>
      </c>
      <c r="E143" s="4">
        <v>0</v>
      </c>
      <c r="F143" s="4">
        <v>0</v>
      </c>
      <c r="G143" s="4">
        <v>15780</v>
      </c>
      <c r="H143" s="2" t="s">
        <v>1098</v>
      </c>
    </row>
    <row r="144" spans="1:8" ht="15" customHeight="1" x14ac:dyDescent="0.25">
      <c r="A144" s="3" t="s">
        <v>1179</v>
      </c>
      <c r="B144" s="2" t="s">
        <v>1180</v>
      </c>
      <c r="C144" s="4">
        <v>7163.11</v>
      </c>
      <c r="D144" s="4">
        <v>0</v>
      </c>
      <c r="E144" s="4">
        <v>0</v>
      </c>
      <c r="F144" s="4">
        <v>0</v>
      </c>
      <c r="G144" s="4">
        <v>7163.11</v>
      </c>
      <c r="H144" s="2" t="s">
        <v>1098</v>
      </c>
    </row>
    <row r="145" spans="1:8" ht="15" customHeight="1" x14ac:dyDescent="0.25">
      <c r="A145" s="3" t="s">
        <v>1181</v>
      </c>
      <c r="B145" s="2" t="s">
        <v>1182</v>
      </c>
      <c r="C145" s="4">
        <v>292</v>
      </c>
      <c r="D145" s="4">
        <v>0</v>
      </c>
      <c r="E145" s="4">
        <v>0</v>
      </c>
      <c r="F145" s="4">
        <v>0</v>
      </c>
      <c r="G145" s="4">
        <v>292</v>
      </c>
      <c r="H145" s="2" t="s">
        <v>1098</v>
      </c>
    </row>
    <row r="146" spans="1:8" ht="15" customHeight="1" x14ac:dyDescent="0.25">
      <c r="A146" s="3" t="s">
        <v>1183</v>
      </c>
      <c r="B146" s="2" t="s">
        <v>1184</v>
      </c>
      <c r="C146" s="4">
        <v>30</v>
      </c>
      <c r="D146" s="4">
        <v>0</v>
      </c>
      <c r="E146" s="4">
        <v>0</v>
      </c>
      <c r="F146" s="4">
        <v>0</v>
      </c>
      <c r="G146" s="4">
        <v>30</v>
      </c>
      <c r="H146" s="2" t="s">
        <v>1098</v>
      </c>
    </row>
    <row r="147" spans="1:8" ht="15" customHeight="1" x14ac:dyDescent="0.25">
      <c r="A147" s="3" t="s">
        <v>1215</v>
      </c>
      <c r="B147" s="2" t="s">
        <v>1216</v>
      </c>
      <c r="C147" s="4">
        <v>1113.5999999999999</v>
      </c>
      <c r="D147" s="4">
        <f>+C147</f>
        <v>1113.5999999999999</v>
      </c>
      <c r="E147" s="4">
        <v>0</v>
      </c>
      <c r="F147" s="4">
        <v>0</v>
      </c>
      <c r="G147" s="4">
        <v>0</v>
      </c>
      <c r="H147" s="2" t="s">
        <v>1098</v>
      </c>
    </row>
    <row r="148" spans="1:8" ht="15" customHeight="1" x14ac:dyDescent="0.25">
      <c r="A148" s="3" t="s">
        <v>1185</v>
      </c>
      <c r="B148" s="2" t="s">
        <v>1186</v>
      </c>
      <c r="C148" s="4">
        <v>30</v>
      </c>
      <c r="D148" s="4">
        <v>0</v>
      </c>
      <c r="E148" s="4">
        <v>0</v>
      </c>
      <c r="F148" s="4">
        <v>0</v>
      </c>
      <c r="G148" s="4">
        <f>+C148</f>
        <v>30</v>
      </c>
      <c r="H148" s="2" t="s">
        <v>1098</v>
      </c>
    </row>
    <row r="149" spans="1:8" ht="15" customHeight="1" x14ac:dyDescent="0.25">
      <c r="A149" s="3" t="s">
        <v>1187</v>
      </c>
      <c r="B149" s="2" t="s">
        <v>1188</v>
      </c>
      <c r="C149" s="4">
        <v>3885</v>
      </c>
      <c r="D149" s="4">
        <v>0</v>
      </c>
      <c r="E149" s="4">
        <v>0</v>
      </c>
      <c r="F149" s="4">
        <v>0</v>
      </c>
      <c r="G149" s="4">
        <v>3885</v>
      </c>
      <c r="H149" s="2" t="s">
        <v>1098</v>
      </c>
    </row>
    <row r="150" spans="1:8" ht="15" customHeight="1" x14ac:dyDescent="0.25">
      <c r="A150" s="3" t="s">
        <v>1189</v>
      </c>
      <c r="B150" s="2" t="s">
        <v>1190</v>
      </c>
      <c r="C150" s="4">
        <v>85605.68</v>
      </c>
      <c r="D150" s="4">
        <v>0</v>
      </c>
      <c r="E150" s="4">
        <v>0</v>
      </c>
      <c r="F150" s="4">
        <v>0</v>
      </c>
      <c r="G150" s="4">
        <v>85605.68</v>
      </c>
      <c r="H150" s="2" t="s">
        <v>1098</v>
      </c>
    </row>
    <row r="151" spans="1:8" ht="15" customHeight="1" x14ac:dyDescent="0.25">
      <c r="A151" s="3" t="s">
        <v>1191</v>
      </c>
      <c r="B151" s="2" t="s">
        <v>1192</v>
      </c>
      <c r="C151" s="4">
        <v>24000</v>
      </c>
      <c r="D151" s="4">
        <v>0</v>
      </c>
      <c r="E151" s="4">
        <v>0</v>
      </c>
      <c r="F151" s="4">
        <v>0</v>
      </c>
      <c r="G151" s="4">
        <v>24000</v>
      </c>
      <c r="H151" s="2" t="s">
        <v>1098</v>
      </c>
    </row>
    <row r="152" spans="1:8" ht="15" customHeight="1" x14ac:dyDescent="0.25">
      <c r="A152" s="3" t="s">
        <v>1193</v>
      </c>
      <c r="B152" s="2" t="s">
        <v>1194</v>
      </c>
      <c r="C152" s="4">
        <v>6699.79</v>
      </c>
      <c r="D152" s="4">
        <v>0</v>
      </c>
      <c r="E152" s="4">
        <v>0</v>
      </c>
      <c r="F152" s="4">
        <v>0</v>
      </c>
      <c r="G152" s="4">
        <v>6699.79</v>
      </c>
      <c r="H152" s="2" t="s">
        <v>1098</v>
      </c>
    </row>
    <row r="153" spans="1:8" ht="15" customHeight="1" x14ac:dyDescent="0.25">
      <c r="A153" s="3" t="s">
        <v>1195</v>
      </c>
      <c r="B153" s="2" t="s">
        <v>1196</v>
      </c>
      <c r="C153" s="4">
        <v>2391</v>
      </c>
      <c r="D153" s="4">
        <v>0</v>
      </c>
      <c r="E153" s="4">
        <v>0</v>
      </c>
      <c r="F153" s="4">
        <v>0</v>
      </c>
      <c r="G153" s="4">
        <v>2391</v>
      </c>
      <c r="H153" s="2" t="s">
        <v>1098</v>
      </c>
    </row>
    <row r="154" spans="1:8" ht="15" customHeight="1" x14ac:dyDescent="0.25">
      <c r="A154" s="3" t="s">
        <v>1197</v>
      </c>
      <c r="B154" s="2" t="s">
        <v>1198</v>
      </c>
      <c r="C154" s="4">
        <v>35429.769999999997</v>
      </c>
      <c r="D154" s="4">
        <f>+C154</f>
        <v>35429.769999999997</v>
      </c>
      <c r="E154" s="4">
        <v>0</v>
      </c>
      <c r="F154" s="4">
        <v>0</v>
      </c>
      <c r="G154" s="4">
        <v>0</v>
      </c>
      <c r="H154" s="2" t="s">
        <v>1098</v>
      </c>
    </row>
    <row r="155" spans="1:8" ht="15" customHeight="1" x14ac:dyDescent="0.25">
      <c r="A155" s="3" t="s">
        <v>1199</v>
      </c>
      <c r="B155" s="2" t="s">
        <v>1200</v>
      </c>
      <c r="C155" s="4">
        <v>10000</v>
      </c>
      <c r="D155" s="4">
        <v>0</v>
      </c>
      <c r="E155" s="4">
        <v>0</v>
      </c>
      <c r="F155" s="4">
        <v>0</v>
      </c>
      <c r="G155" s="4">
        <v>10000</v>
      </c>
      <c r="H155" s="2" t="s">
        <v>1098</v>
      </c>
    </row>
    <row r="156" spans="1:8" ht="15" customHeight="1" x14ac:dyDescent="0.25">
      <c r="A156" s="3" t="s">
        <v>1201</v>
      </c>
      <c r="B156" s="2" t="s">
        <v>1202</v>
      </c>
      <c r="C156" s="4">
        <v>5000</v>
      </c>
      <c r="D156" s="4">
        <v>0</v>
      </c>
      <c r="E156" s="4">
        <v>0</v>
      </c>
      <c r="F156" s="4">
        <v>0</v>
      </c>
      <c r="G156" s="4">
        <v>5000</v>
      </c>
      <c r="H156" s="2" t="s">
        <v>1098</v>
      </c>
    </row>
    <row r="157" spans="1:8" ht="15" customHeight="1" x14ac:dyDescent="0.25">
      <c r="A157" s="3" t="s">
        <v>1203</v>
      </c>
      <c r="B157" s="2" t="s">
        <v>1204</v>
      </c>
      <c r="C157" s="4">
        <v>10000</v>
      </c>
      <c r="D157" s="4">
        <v>0</v>
      </c>
      <c r="E157" s="4">
        <v>0</v>
      </c>
      <c r="F157" s="4">
        <v>0</v>
      </c>
      <c r="G157" s="4">
        <v>10000</v>
      </c>
      <c r="H157" s="2" t="s">
        <v>1098</v>
      </c>
    </row>
    <row r="158" spans="1:8" ht="15" customHeight="1" x14ac:dyDescent="0.25">
      <c r="A158" s="3" t="s">
        <v>1205</v>
      </c>
      <c r="B158" s="2" t="s">
        <v>1206</v>
      </c>
      <c r="C158" s="4">
        <v>10000</v>
      </c>
      <c r="D158" s="4">
        <v>0</v>
      </c>
      <c r="E158" s="4">
        <v>0</v>
      </c>
      <c r="F158" s="4">
        <v>0</v>
      </c>
      <c r="G158" s="4">
        <v>10000</v>
      </c>
      <c r="H158" s="2" t="s">
        <v>1098</v>
      </c>
    </row>
    <row r="159" spans="1:8" ht="15" customHeight="1" x14ac:dyDescent="0.25">
      <c r="A159" s="3" t="s">
        <v>1207</v>
      </c>
      <c r="B159" s="2" t="s">
        <v>1208</v>
      </c>
      <c r="C159" s="4">
        <v>1500</v>
      </c>
      <c r="D159" s="4">
        <v>0</v>
      </c>
      <c r="E159" s="4">
        <v>0</v>
      </c>
      <c r="F159" s="4">
        <v>0</v>
      </c>
      <c r="G159" s="4">
        <v>1500</v>
      </c>
      <c r="H159" s="2" t="s">
        <v>1098</v>
      </c>
    </row>
    <row r="160" spans="1:8" ht="15" customHeight="1" x14ac:dyDescent="0.25">
      <c r="A160" s="3" t="s">
        <v>1209</v>
      </c>
      <c r="B160" s="2" t="s">
        <v>1210</v>
      </c>
      <c r="C160" s="4">
        <v>8500</v>
      </c>
      <c r="D160" s="4">
        <v>0</v>
      </c>
      <c r="E160" s="4">
        <v>0</v>
      </c>
      <c r="F160" s="4">
        <v>0</v>
      </c>
      <c r="G160" s="4">
        <v>8500</v>
      </c>
      <c r="H160" s="2" t="s">
        <v>1098</v>
      </c>
    </row>
    <row r="161" spans="1:8" ht="15" customHeight="1" x14ac:dyDescent="0.25">
      <c r="A161" s="3" t="s">
        <v>1211</v>
      </c>
      <c r="B161" s="2" t="s">
        <v>1212</v>
      </c>
      <c r="C161" s="4">
        <v>17980</v>
      </c>
      <c r="D161" s="4">
        <v>0</v>
      </c>
      <c r="E161" s="4">
        <v>0</v>
      </c>
      <c r="F161" s="4">
        <v>0</v>
      </c>
      <c r="G161" s="4">
        <v>17980</v>
      </c>
      <c r="H161" s="2" t="s">
        <v>1098</v>
      </c>
    </row>
    <row r="162" spans="1:8" ht="15" customHeight="1" x14ac:dyDescent="0.25">
      <c r="A162" s="3" t="s">
        <v>1213</v>
      </c>
      <c r="B162" s="2" t="s">
        <v>1214</v>
      </c>
      <c r="C162" s="4">
        <v>3000</v>
      </c>
      <c r="D162" s="4">
        <v>0</v>
      </c>
      <c r="E162" s="4">
        <v>0</v>
      </c>
      <c r="F162" s="4">
        <v>0</v>
      </c>
      <c r="G162" s="4">
        <v>3000</v>
      </c>
      <c r="H162" s="2" t="s">
        <v>1098</v>
      </c>
    </row>
    <row r="163" spans="1:8" ht="15" customHeight="1" x14ac:dyDescent="0.25">
      <c r="A163" s="3" t="s">
        <v>1217</v>
      </c>
      <c r="B163" s="2" t="s">
        <v>1218</v>
      </c>
      <c r="C163" s="4">
        <v>217526.01</v>
      </c>
      <c r="D163" s="4">
        <f>+C163</f>
        <v>217526.01</v>
      </c>
      <c r="E163" s="4">
        <v>0</v>
      </c>
      <c r="F163" s="4">
        <v>0</v>
      </c>
      <c r="G163" s="4">
        <v>0</v>
      </c>
      <c r="H163" s="2" t="s">
        <v>1098</v>
      </c>
    </row>
    <row r="164" spans="1:8" ht="15" customHeight="1" x14ac:dyDescent="0.25">
      <c r="A164" s="3" t="s">
        <v>1219</v>
      </c>
      <c r="B164" s="2" t="s">
        <v>1220</v>
      </c>
      <c r="C164" s="4">
        <v>6960</v>
      </c>
      <c r="D164" s="4">
        <f>+C164</f>
        <v>6960</v>
      </c>
      <c r="E164" s="4">
        <v>0</v>
      </c>
      <c r="F164" s="4">
        <v>0</v>
      </c>
      <c r="G164" s="4">
        <v>0</v>
      </c>
      <c r="H164" s="2" t="s">
        <v>1098</v>
      </c>
    </row>
    <row r="165" spans="1:8" ht="15" customHeight="1" x14ac:dyDescent="0.25">
      <c r="A165" s="3">
        <v>1132</v>
      </c>
      <c r="B165" s="2" t="s">
        <v>284</v>
      </c>
      <c r="C165" s="18">
        <v>0</v>
      </c>
      <c r="D165" s="18">
        <v>0</v>
      </c>
      <c r="E165" s="18">
        <v>0</v>
      </c>
      <c r="F165" s="18">
        <v>0</v>
      </c>
      <c r="G165" s="18">
        <v>0</v>
      </c>
      <c r="H165" s="2"/>
    </row>
    <row r="166" spans="1:8" ht="15" customHeight="1" x14ac:dyDescent="0.25">
      <c r="A166" s="3">
        <v>1133</v>
      </c>
      <c r="B166" s="2" t="s">
        <v>285</v>
      </c>
      <c r="C166" s="18">
        <v>0</v>
      </c>
      <c r="D166" s="18">
        <v>0</v>
      </c>
      <c r="E166" s="18">
        <v>0</v>
      </c>
      <c r="F166" s="18">
        <v>0</v>
      </c>
      <c r="G166" s="18">
        <v>0</v>
      </c>
      <c r="H166" s="2"/>
    </row>
    <row r="167" spans="1:8" ht="15" customHeight="1" x14ac:dyDescent="0.25">
      <c r="A167" s="3">
        <v>1134</v>
      </c>
      <c r="B167" s="2" t="s">
        <v>286</v>
      </c>
      <c r="C167" s="18">
        <v>0</v>
      </c>
      <c r="D167" s="18">
        <v>0</v>
      </c>
      <c r="E167" s="18">
        <v>0</v>
      </c>
      <c r="F167" s="18">
        <v>0</v>
      </c>
      <c r="G167" s="18">
        <v>0</v>
      </c>
      <c r="H167" s="2"/>
    </row>
    <row r="168" spans="1:8" ht="15" customHeight="1" x14ac:dyDescent="0.25">
      <c r="A168" s="3">
        <v>1139</v>
      </c>
      <c r="B168" s="2" t="s">
        <v>287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2"/>
    </row>
    <row r="169" spans="1:8" ht="15" customHeight="1" x14ac:dyDescent="0.25">
      <c r="A169" s="2"/>
      <c r="B169" s="2"/>
      <c r="C169" s="2"/>
      <c r="D169" s="2"/>
      <c r="E169" s="2"/>
      <c r="F169" s="2"/>
      <c r="G169" s="2"/>
      <c r="H169" s="2"/>
    </row>
    <row r="170" spans="1:8" ht="15" customHeight="1" x14ac:dyDescent="0.25">
      <c r="A170" s="65" t="s">
        <v>288</v>
      </c>
      <c r="B170" s="65"/>
      <c r="C170" s="65"/>
      <c r="D170" s="65"/>
      <c r="E170" s="65"/>
      <c r="F170" s="65"/>
      <c r="G170" s="65"/>
      <c r="H170" s="65"/>
    </row>
    <row r="171" spans="1:8" ht="15" customHeight="1" x14ac:dyDescent="0.25">
      <c r="A171" s="66" t="s">
        <v>69</v>
      </c>
      <c r="B171" s="66" t="s">
        <v>70</v>
      </c>
      <c r="C171" s="66" t="s">
        <v>71</v>
      </c>
      <c r="D171" s="66" t="s">
        <v>289</v>
      </c>
      <c r="E171" s="66" t="s">
        <v>290</v>
      </c>
      <c r="F171" s="66" t="s">
        <v>291</v>
      </c>
      <c r="G171" s="66"/>
      <c r="H171" s="66"/>
    </row>
    <row r="172" spans="1:8" ht="15" customHeight="1" x14ac:dyDescent="0.25">
      <c r="A172" s="3">
        <v>1140</v>
      </c>
      <c r="B172" s="2" t="s">
        <v>292</v>
      </c>
      <c r="C172" s="4">
        <v>0</v>
      </c>
      <c r="D172" s="2"/>
      <c r="E172" s="2"/>
      <c r="F172" s="2"/>
      <c r="G172" s="2"/>
      <c r="H172" s="2"/>
    </row>
    <row r="173" spans="1:8" ht="15" customHeight="1" x14ac:dyDescent="0.25">
      <c r="A173" s="3">
        <v>1141</v>
      </c>
      <c r="B173" s="2" t="s">
        <v>293</v>
      </c>
      <c r="C173" s="4">
        <v>0</v>
      </c>
      <c r="D173" s="2"/>
      <c r="E173" s="2"/>
      <c r="F173" s="2"/>
    </row>
    <row r="174" spans="1:8" ht="15" customHeight="1" x14ac:dyDescent="0.25">
      <c r="A174" s="3">
        <v>1142</v>
      </c>
      <c r="B174" s="2" t="s">
        <v>294</v>
      </c>
      <c r="C174" s="4">
        <v>0</v>
      </c>
      <c r="D174" s="2"/>
      <c r="E174" s="2"/>
      <c r="F174" s="2"/>
    </row>
    <row r="175" spans="1:8" ht="15" customHeight="1" x14ac:dyDescent="0.25">
      <c r="A175" s="3">
        <v>1143</v>
      </c>
      <c r="B175" s="2" t="s">
        <v>295</v>
      </c>
      <c r="C175" s="4">
        <v>0</v>
      </c>
      <c r="D175" s="2"/>
      <c r="E175" s="2"/>
      <c r="F175" s="2"/>
    </row>
    <row r="176" spans="1:8" ht="15" customHeight="1" x14ac:dyDescent="0.25">
      <c r="A176" s="3">
        <v>1144</v>
      </c>
      <c r="B176" s="2" t="s">
        <v>296</v>
      </c>
      <c r="C176" s="4">
        <v>0</v>
      </c>
      <c r="D176" s="2"/>
      <c r="E176" s="2"/>
      <c r="F176" s="2"/>
    </row>
    <row r="177" spans="1:10" ht="15" customHeight="1" x14ac:dyDescent="0.25">
      <c r="A177" s="3">
        <v>1145</v>
      </c>
      <c r="B177" s="2" t="s">
        <v>297</v>
      </c>
      <c r="C177" s="4">
        <v>0</v>
      </c>
      <c r="D177" s="2"/>
      <c r="E177" s="2"/>
      <c r="F177" s="2"/>
    </row>
    <row r="178" spans="1:10" ht="15" customHeight="1" x14ac:dyDescent="0.25">
      <c r="A178" s="2"/>
      <c r="B178" s="2"/>
      <c r="C178" s="2"/>
      <c r="D178" s="2"/>
      <c r="E178" s="2"/>
      <c r="F178" s="2"/>
    </row>
    <row r="179" spans="1:10" ht="15" customHeight="1" x14ac:dyDescent="0.25">
      <c r="A179" s="65" t="s">
        <v>298</v>
      </c>
      <c r="B179" s="65"/>
      <c r="C179" s="65"/>
      <c r="D179" s="65"/>
      <c r="E179" s="65"/>
      <c r="F179" s="65"/>
      <c r="I179" s="2"/>
      <c r="J179" s="2"/>
    </row>
    <row r="180" spans="1:10" ht="15" customHeight="1" x14ac:dyDescent="0.25">
      <c r="A180" s="66" t="s">
        <v>69</v>
      </c>
      <c r="B180" s="66" t="s">
        <v>70</v>
      </c>
      <c r="C180" s="66" t="s">
        <v>71</v>
      </c>
      <c r="D180" s="66" t="s">
        <v>290</v>
      </c>
      <c r="E180" s="66" t="s">
        <v>299</v>
      </c>
      <c r="F180" s="66" t="s">
        <v>291</v>
      </c>
      <c r="I180" s="2"/>
      <c r="J180" s="2"/>
    </row>
    <row r="181" spans="1:10" ht="15" customHeight="1" x14ac:dyDescent="0.25">
      <c r="A181" s="3">
        <v>1150</v>
      </c>
      <c r="B181" s="2" t="s">
        <v>300</v>
      </c>
      <c r="C181" s="4">
        <v>0</v>
      </c>
      <c r="D181" s="2"/>
      <c r="E181" s="2"/>
      <c r="F181" s="2"/>
      <c r="I181" s="2"/>
      <c r="J181" s="2"/>
    </row>
    <row r="182" spans="1:10" ht="15" customHeight="1" x14ac:dyDescent="0.25">
      <c r="A182" s="3">
        <v>1151</v>
      </c>
      <c r="B182" s="2" t="s">
        <v>301</v>
      </c>
      <c r="C182" s="4">
        <v>0</v>
      </c>
      <c r="D182" s="2"/>
      <c r="E182" s="2"/>
      <c r="F182" s="2"/>
      <c r="I182" s="2"/>
      <c r="J182" s="2"/>
    </row>
    <row r="183" spans="1:10" ht="15" customHeight="1" x14ac:dyDescent="0.25">
      <c r="A183" s="2"/>
      <c r="B183" s="2"/>
      <c r="C183" s="2"/>
      <c r="D183" s="2"/>
      <c r="E183" s="2"/>
      <c r="F183" s="2"/>
      <c r="I183" s="2"/>
      <c r="J183" s="2"/>
    </row>
    <row r="184" spans="1:10" ht="15" customHeight="1" x14ac:dyDescent="0.25">
      <c r="A184" s="65" t="s">
        <v>302</v>
      </c>
      <c r="B184" s="65"/>
      <c r="C184" s="65"/>
      <c r="D184" s="65"/>
      <c r="E184" s="65"/>
      <c r="F184" s="65"/>
    </row>
    <row r="185" spans="1:10" ht="15" customHeight="1" x14ac:dyDescent="0.25">
      <c r="A185" s="66" t="s">
        <v>69</v>
      </c>
      <c r="B185" s="66" t="s">
        <v>70</v>
      </c>
      <c r="C185" s="66" t="s">
        <v>71</v>
      </c>
      <c r="D185" s="66" t="s">
        <v>265</v>
      </c>
      <c r="E185" s="66" t="s">
        <v>278</v>
      </c>
      <c r="F185" s="66"/>
    </row>
    <row r="186" spans="1:10" ht="15" customHeight="1" x14ac:dyDescent="0.25">
      <c r="A186" s="3">
        <v>1213</v>
      </c>
      <c r="B186" s="2" t="s">
        <v>303</v>
      </c>
      <c r="C186" s="4">
        <v>0</v>
      </c>
      <c r="D186" s="2"/>
      <c r="E186" s="2"/>
      <c r="F186" s="2"/>
      <c r="I186" s="2"/>
      <c r="J186" s="2"/>
    </row>
    <row r="187" spans="1:10" ht="15" customHeight="1" x14ac:dyDescent="0.25">
      <c r="A187" s="2"/>
      <c r="B187" s="2"/>
      <c r="C187" s="2"/>
      <c r="D187" s="2"/>
      <c r="E187" s="2"/>
      <c r="F187" s="2"/>
      <c r="I187" s="2"/>
      <c r="J187" s="2"/>
    </row>
    <row r="188" spans="1:10" ht="15" customHeight="1" x14ac:dyDescent="0.25">
      <c r="A188" s="65" t="s">
        <v>304</v>
      </c>
      <c r="B188" s="65"/>
      <c r="C188" s="65"/>
      <c r="D188" s="65"/>
      <c r="E188" s="65"/>
      <c r="F188" s="65"/>
    </row>
    <row r="189" spans="1:10" ht="15" customHeight="1" x14ac:dyDescent="0.25">
      <c r="A189" s="66" t="s">
        <v>69</v>
      </c>
      <c r="B189" s="66" t="s">
        <v>70</v>
      </c>
      <c r="C189" s="66" t="s">
        <v>71</v>
      </c>
      <c r="D189" s="66"/>
      <c r="E189" s="66"/>
      <c r="F189" s="66"/>
      <c r="G189" s="66"/>
      <c r="H189" s="66"/>
    </row>
    <row r="190" spans="1:10" ht="15" customHeight="1" x14ac:dyDescent="0.25">
      <c r="A190" s="3">
        <v>1211</v>
      </c>
      <c r="B190" s="2" t="s">
        <v>305</v>
      </c>
      <c r="C190" s="4">
        <v>0</v>
      </c>
      <c r="D190" s="2"/>
      <c r="E190" s="2"/>
      <c r="F190" s="2"/>
      <c r="G190" s="2"/>
      <c r="H190" s="2"/>
      <c r="I190" s="2"/>
      <c r="J190" s="2"/>
    </row>
    <row r="191" spans="1:10" ht="15" customHeight="1" x14ac:dyDescent="0.25">
      <c r="A191" s="3">
        <v>1212</v>
      </c>
      <c r="B191" s="2" t="s">
        <v>306</v>
      </c>
      <c r="C191" s="4">
        <v>0</v>
      </c>
      <c r="D191" s="2"/>
      <c r="E191" s="2"/>
      <c r="F191" s="2"/>
      <c r="G191" s="2"/>
      <c r="H191" s="2"/>
      <c r="I191" s="2"/>
      <c r="J191" s="2"/>
    </row>
    <row r="192" spans="1:10" ht="15" customHeight="1" x14ac:dyDescent="0.25">
      <c r="A192" s="3">
        <v>1214</v>
      </c>
      <c r="B192" s="2" t="s">
        <v>307</v>
      </c>
      <c r="C192" s="4">
        <v>0</v>
      </c>
      <c r="D192" s="2"/>
      <c r="E192" s="2"/>
      <c r="F192" s="2"/>
      <c r="G192" s="2"/>
      <c r="H192" s="2"/>
      <c r="I192" s="2"/>
      <c r="J192" s="2"/>
    </row>
    <row r="193" spans="1:10" ht="1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5" customHeight="1" x14ac:dyDescent="0.25">
      <c r="A194" s="65" t="s">
        <v>308</v>
      </c>
      <c r="B194" s="65"/>
      <c r="C194" s="65"/>
      <c r="D194" s="65"/>
      <c r="E194" s="65"/>
      <c r="F194" s="65"/>
      <c r="G194" s="65"/>
      <c r="H194" s="65"/>
      <c r="I194" s="65"/>
      <c r="J194" s="65"/>
    </row>
    <row r="195" spans="1:10" ht="15" customHeight="1" x14ac:dyDescent="0.25">
      <c r="A195" s="66" t="s">
        <v>69</v>
      </c>
      <c r="B195" s="66" t="s">
        <v>70</v>
      </c>
      <c r="C195" s="66" t="s">
        <v>71</v>
      </c>
      <c r="D195" s="66" t="s">
        <v>309</v>
      </c>
      <c r="E195" s="66" t="s">
        <v>310</v>
      </c>
      <c r="F195" s="66" t="s">
        <v>311</v>
      </c>
      <c r="G195" s="66" t="s">
        <v>312</v>
      </c>
      <c r="H195" s="66" t="s">
        <v>313</v>
      </c>
      <c r="I195" s="66" t="s">
        <v>314</v>
      </c>
      <c r="J195" s="66" t="s">
        <v>315</v>
      </c>
    </row>
    <row r="196" spans="1:10" ht="15" customHeight="1" x14ac:dyDescent="0.25">
      <c r="A196" s="3">
        <v>1230</v>
      </c>
      <c r="B196" s="2" t="s">
        <v>316</v>
      </c>
      <c r="C196" s="4">
        <v>0</v>
      </c>
      <c r="D196" s="4">
        <v>0</v>
      </c>
      <c r="E196" s="4">
        <v>0</v>
      </c>
      <c r="F196" s="2"/>
      <c r="G196" s="2"/>
      <c r="H196" s="2"/>
      <c r="I196" s="2"/>
      <c r="J196" s="2"/>
    </row>
    <row r="197" spans="1:10" ht="15" customHeight="1" x14ac:dyDescent="0.25">
      <c r="A197" s="3">
        <v>1231</v>
      </c>
      <c r="B197" s="2" t="s">
        <v>317</v>
      </c>
      <c r="C197" s="4">
        <v>0</v>
      </c>
      <c r="D197" s="67"/>
      <c r="E197" s="67"/>
      <c r="F197" s="2"/>
      <c r="G197" s="2"/>
      <c r="H197" s="2"/>
      <c r="I197" s="2"/>
      <c r="J197" s="2"/>
    </row>
    <row r="198" spans="1:10" ht="15" customHeight="1" x14ac:dyDescent="0.25">
      <c r="A198" s="3">
        <v>1232</v>
      </c>
      <c r="B198" s="2" t="s">
        <v>318</v>
      </c>
      <c r="C198" s="4">
        <v>0</v>
      </c>
      <c r="D198" s="4">
        <v>0</v>
      </c>
      <c r="E198" s="4">
        <v>0</v>
      </c>
      <c r="F198" s="2"/>
      <c r="G198" s="2"/>
      <c r="H198" s="2"/>
      <c r="I198" s="2"/>
      <c r="J198" s="2"/>
    </row>
    <row r="199" spans="1:10" ht="15" customHeight="1" x14ac:dyDescent="0.25">
      <c r="A199" s="3">
        <v>1233</v>
      </c>
      <c r="B199" s="2" t="s">
        <v>319</v>
      </c>
      <c r="C199" s="4">
        <v>0</v>
      </c>
      <c r="D199" s="4">
        <v>0</v>
      </c>
      <c r="E199" s="4">
        <v>0</v>
      </c>
      <c r="F199" s="2"/>
      <c r="G199" s="2"/>
      <c r="H199" s="2"/>
      <c r="I199" s="2"/>
      <c r="J199" s="2"/>
    </row>
    <row r="200" spans="1:10" ht="15" customHeight="1" x14ac:dyDescent="0.25">
      <c r="A200" s="3">
        <v>1234</v>
      </c>
      <c r="B200" s="2" t="s">
        <v>320</v>
      </c>
      <c r="C200" s="4">
        <v>0</v>
      </c>
      <c r="D200" s="4">
        <v>0</v>
      </c>
      <c r="E200" s="4">
        <v>0</v>
      </c>
      <c r="F200" s="2"/>
      <c r="G200" s="2"/>
      <c r="H200" s="2"/>
      <c r="I200" s="2"/>
      <c r="J200" s="2"/>
    </row>
    <row r="201" spans="1:10" ht="15" customHeight="1" x14ac:dyDescent="0.25">
      <c r="A201" s="3">
        <v>1235</v>
      </c>
      <c r="B201" s="2" t="s">
        <v>321</v>
      </c>
      <c r="C201" s="4">
        <v>0</v>
      </c>
      <c r="D201" s="4">
        <v>0</v>
      </c>
      <c r="E201" s="4">
        <v>0</v>
      </c>
      <c r="F201" s="2"/>
      <c r="G201" s="2"/>
      <c r="H201" s="2"/>
      <c r="I201" s="2"/>
      <c r="J201" s="2"/>
    </row>
    <row r="202" spans="1:10" ht="15" customHeight="1" x14ac:dyDescent="0.25">
      <c r="A202" s="3">
        <v>1236</v>
      </c>
      <c r="B202" s="2" t="s">
        <v>322</v>
      </c>
      <c r="C202" s="4">
        <v>0</v>
      </c>
      <c r="D202" s="4">
        <v>0</v>
      </c>
      <c r="E202" s="4">
        <v>0</v>
      </c>
      <c r="F202" s="2"/>
      <c r="G202" s="2"/>
      <c r="H202" s="2"/>
      <c r="I202" s="2"/>
      <c r="J202" s="2"/>
    </row>
    <row r="203" spans="1:10" ht="15" customHeight="1" x14ac:dyDescent="0.25">
      <c r="A203" s="3">
        <v>1239</v>
      </c>
      <c r="B203" s="2" t="s">
        <v>323</v>
      </c>
      <c r="C203" s="4">
        <v>0</v>
      </c>
      <c r="D203" s="4">
        <v>0</v>
      </c>
      <c r="E203" s="4">
        <v>0</v>
      </c>
      <c r="F203" s="2"/>
      <c r="G203" s="2"/>
      <c r="H203" s="2"/>
      <c r="I203" s="2"/>
      <c r="J203" s="2"/>
    </row>
    <row r="204" spans="1:10" s="113" customFormat="1" ht="15" customHeight="1" x14ac:dyDescent="0.25">
      <c r="A204" s="3">
        <v>1240</v>
      </c>
      <c r="B204" s="2" t="s">
        <v>324</v>
      </c>
      <c r="C204" s="18">
        <f>+C205+C210+C214+C215+C217+C218+C222+C224</f>
        <v>24346594.43</v>
      </c>
      <c r="D204" s="18">
        <f>+D205+D210+D214+D215+D217+D218+D222+D224</f>
        <v>1117066.7519433529</v>
      </c>
      <c r="E204" s="18">
        <f>+E205+E210+E214+E215+E217+E218+E222+E224</f>
        <v>18038140.418616936</v>
      </c>
      <c r="F204" s="2"/>
      <c r="G204" s="2"/>
      <c r="H204" s="2"/>
      <c r="I204" s="2"/>
      <c r="J204" s="2"/>
    </row>
    <row r="205" spans="1:10" s="113" customFormat="1" ht="15" customHeight="1" x14ac:dyDescent="0.25">
      <c r="A205" s="3">
        <v>1241</v>
      </c>
      <c r="B205" s="2" t="s">
        <v>325</v>
      </c>
      <c r="C205" s="18">
        <f>+SUM(C206:C209)</f>
        <v>5357942.040000001</v>
      </c>
      <c r="D205" s="18">
        <f>+SUM(D206:D209)</f>
        <v>140255.72625000015</v>
      </c>
      <c r="E205" s="18">
        <f>+SUM(E206:E209)</f>
        <v>4788793.3400000008</v>
      </c>
      <c r="F205" s="100" t="s">
        <v>1536</v>
      </c>
      <c r="G205" s="109" t="s">
        <v>1538</v>
      </c>
      <c r="H205" s="100" t="s">
        <v>1537</v>
      </c>
      <c r="I205" s="2"/>
      <c r="J205" s="2"/>
    </row>
    <row r="206" spans="1:10" s="113" customFormat="1" ht="15" customHeight="1" x14ac:dyDescent="0.25">
      <c r="A206" s="3" t="s">
        <v>917</v>
      </c>
      <c r="B206" s="2" t="s">
        <v>918</v>
      </c>
      <c r="C206" s="4">
        <v>1679454.35</v>
      </c>
      <c r="D206" s="4">
        <v>66209.27</v>
      </c>
      <c r="E206" s="4">
        <v>1391468.32</v>
      </c>
      <c r="F206" s="2"/>
      <c r="G206" s="2"/>
      <c r="H206" s="2"/>
      <c r="I206" s="2"/>
      <c r="J206" s="2"/>
    </row>
    <row r="207" spans="1:10" s="113" customFormat="1" ht="15" customHeight="1" x14ac:dyDescent="0.25">
      <c r="A207" s="3" t="s">
        <v>1523</v>
      </c>
      <c r="B207" s="2" t="s">
        <v>1524</v>
      </c>
      <c r="C207" s="4">
        <v>814637</v>
      </c>
      <c r="D207" s="4">
        <v>23814.90000000018</v>
      </c>
      <c r="E207" s="4">
        <v>812801.65</v>
      </c>
      <c r="F207" s="2"/>
      <c r="G207" s="2"/>
      <c r="H207" s="2"/>
      <c r="I207" s="2"/>
      <c r="J207" s="2"/>
    </row>
    <row r="208" spans="1:10" s="113" customFormat="1" ht="15" customHeight="1" x14ac:dyDescent="0.25">
      <c r="A208" s="3" t="s">
        <v>919</v>
      </c>
      <c r="B208" s="2" t="s">
        <v>920</v>
      </c>
      <c r="C208" s="4">
        <v>2738748.04</v>
      </c>
      <c r="D208" s="4">
        <v>41519.10916666664</v>
      </c>
      <c r="E208" s="4">
        <v>2527984.4900000002</v>
      </c>
      <c r="F208" s="2"/>
      <c r="G208" s="2"/>
      <c r="H208" s="2"/>
      <c r="I208" s="2"/>
      <c r="J208" s="2"/>
    </row>
    <row r="209" spans="1:10" s="113" customFormat="1" ht="15" customHeight="1" x14ac:dyDescent="0.25">
      <c r="A209" s="3" t="s">
        <v>921</v>
      </c>
      <c r="B209" s="2" t="s">
        <v>922</v>
      </c>
      <c r="C209" s="4">
        <v>125102.65</v>
      </c>
      <c r="D209" s="4">
        <v>8712.4470833333398</v>
      </c>
      <c r="E209" s="4">
        <v>56538.879999999997</v>
      </c>
      <c r="F209" s="2"/>
      <c r="G209" s="2"/>
      <c r="H209" s="2"/>
      <c r="I209" s="2"/>
      <c r="J209" s="2"/>
    </row>
    <row r="210" spans="1:10" s="113" customFormat="1" ht="15" customHeight="1" x14ac:dyDescent="0.25">
      <c r="A210" s="3">
        <v>1242</v>
      </c>
      <c r="B210" s="2" t="s">
        <v>326</v>
      </c>
      <c r="C210" s="18">
        <f>+SUM(C211:C213)</f>
        <v>11722174.85</v>
      </c>
      <c r="D210" s="18">
        <f>+SUM(D211:D213)</f>
        <v>798213.10536001995</v>
      </c>
      <c r="E210" s="18">
        <f>+SUM(E211:E213)</f>
        <v>6776394.6622002721</v>
      </c>
      <c r="F210" s="100" t="s">
        <v>1536</v>
      </c>
      <c r="G210" s="110">
        <v>0.1</v>
      </c>
      <c r="H210" s="100" t="s">
        <v>1537</v>
      </c>
      <c r="I210" s="2"/>
      <c r="J210" s="2"/>
    </row>
    <row r="211" spans="1:10" s="113" customFormat="1" ht="15" customHeight="1" x14ac:dyDescent="0.25">
      <c r="A211" s="3" t="s">
        <v>923</v>
      </c>
      <c r="B211" s="2" t="s">
        <v>924</v>
      </c>
      <c r="C211" s="4">
        <v>5330113.8099999996</v>
      </c>
      <c r="D211" s="4">
        <v>377060.75</v>
      </c>
      <c r="E211" s="4">
        <v>4263017.7300000004</v>
      </c>
      <c r="F211" s="2"/>
      <c r="G211" s="2"/>
      <c r="H211" s="2"/>
      <c r="I211" s="2"/>
      <c r="J211" s="2"/>
    </row>
    <row r="212" spans="1:10" s="113" customFormat="1" ht="15" customHeight="1" x14ac:dyDescent="0.25">
      <c r="A212" s="3" t="s">
        <v>925</v>
      </c>
      <c r="B212" s="2" t="s">
        <v>926</v>
      </c>
      <c r="C212" s="4">
        <v>589258.76</v>
      </c>
      <c r="D212" s="4">
        <v>44194.406999999999</v>
      </c>
      <c r="E212" s="4">
        <v>312149.50366666674</v>
      </c>
      <c r="F212" s="2"/>
      <c r="G212" s="2"/>
      <c r="H212" s="2"/>
      <c r="I212" s="2"/>
      <c r="J212" s="2"/>
    </row>
    <row r="213" spans="1:10" s="113" customFormat="1" ht="15" customHeight="1" x14ac:dyDescent="0.25">
      <c r="A213" s="3" t="s">
        <v>927</v>
      </c>
      <c r="B213" s="2" t="s">
        <v>928</v>
      </c>
      <c r="C213" s="4">
        <v>5802802.2800000003</v>
      </c>
      <c r="D213" s="4">
        <v>376957.94836001995</v>
      </c>
      <c r="E213" s="4">
        <v>2201227.4285336058</v>
      </c>
      <c r="F213" s="2"/>
      <c r="G213" s="2"/>
      <c r="H213" s="2"/>
      <c r="I213" s="2"/>
      <c r="J213" s="2"/>
    </row>
    <row r="214" spans="1:10" s="113" customFormat="1" ht="15" customHeight="1" x14ac:dyDescent="0.25">
      <c r="A214" s="3">
        <v>1243</v>
      </c>
      <c r="B214" s="2" t="s">
        <v>327</v>
      </c>
      <c r="C214" s="18">
        <v>0</v>
      </c>
      <c r="D214" s="18">
        <v>0</v>
      </c>
      <c r="E214" s="18">
        <v>0</v>
      </c>
      <c r="F214" s="2"/>
      <c r="G214" s="2"/>
      <c r="H214" s="2"/>
      <c r="I214" s="2"/>
      <c r="J214" s="2"/>
    </row>
    <row r="215" spans="1:10" s="113" customFormat="1" ht="15" customHeight="1" x14ac:dyDescent="0.25">
      <c r="A215" s="3">
        <v>1244</v>
      </c>
      <c r="B215" s="2" t="s">
        <v>328</v>
      </c>
      <c r="C215" s="18">
        <f>+C216</f>
        <v>3279250.91</v>
      </c>
      <c r="D215" s="18">
        <f>+D216</f>
        <v>26250.03</v>
      </c>
      <c r="E215" s="18">
        <f>+E216</f>
        <v>3037927.7</v>
      </c>
      <c r="F215" s="100" t="s">
        <v>1536</v>
      </c>
      <c r="G215" s="110">
        <v>0.2</v>
      </c>
      <c r="H215" s="100" t="s">
        <v>1537</v>
      </c>
      <c r="I215" s="2"/>
      <c r="J215" s="2"/>
    </row>
    <row r="216" spans="1:10" s="113" customFormat="1" ht="15" customHeight="1" x14ac:dyDescent="0.25">
      <c r="A216" s="3" t="s">
        <v>1525</v>
      </c>
      <c r="B216" s="2" t="s">
        <v>1526</v>
      </c>
      <c r="C216" s="4">
        <v>3279250.91</v>
      </c>
      <c r="D216" s="4">
        <v>26250.03</v>
      </c>
      <c r="E216" s="4">
        <v>3037927.7</v>
      </c>
      <c r="F216" s="2"/>
      <c r="G216" s="2"/>
      <c r="H216" s="2"/>
      <c r="I216" s="2"/>
      <c r="J216" s="2"/>
    </row>
    <row r="217" spans="1:10" s="113" customFormat="1" ht="15" customHeight="1" x14ac:dyDescent="0.25">
      <c r="A217" s="3">
        <v>1245</v>
      </c>
      <c r="B217" s="2" t="s">
        <v>329</v>
      </c>
      <c r="C217" s="18">
        <v>0</v>
      </c>
      <c r="D217" s="18">
        <v>0</v>
      </c>
      <c r="E217" s="18">
        <v>0</v>
      </c>
      <c r="F217" s="100"/>
      <c r="G217" s="110"/>
      <c r="H217" s="100"/>
      <c r="I217" s="2"/>
      <c r="J217" s="2"/>
    </row>
    <row r="218" spans="1:10" s="113" customFormat="1" ht="15" customHeight="1" x14ac:dyDescent="0.25">
      <c r="A218" s="3">
        <v>1246</v>
      </c>
      <c r="B218" s="2" t="s">
        <v>330</v>
      </c>
      <c r="C218" s="18">
        <f>+SUM(C219:C221)</f>
        <v>3685483.49</v>
      </c>
      <c r="D218" s="18">
        <f>+SUM(D219:D221)</f>
        <v>152347.89033333265</v>
      </c>
      <c r="E218" s="18">
        <f>+SUM(E219:E221)</f>
        <v>3435024.7164166663</v>
      </c>
      <c r="F218" s="100" t="s">
        <v>1536</v>
      </c>
      <c r="G218" s="110" t="s">
        <v>1539</v>
      </c>
      <c r="H218" s="100" t="s">
        <v>1537</v>
      </c>
      <c r="I218" s="2"/>
      <c r="J218" s="2"/>
    </row>
    <row r="219" spans="1:10" s="113" customFormat="1" ht="15" customHeight="1" x14ac:dyDescent="0.25">
      <c r="A219" s="3" t="s">
        <v>1527</v>
      </c>
      <c r="B219" s="2" t="s">
        <v>932</v>
      </c>
      <c r="C219" s="4">
        <v>244788.61</v>
      </c>
      <c r="D219" s="4">
        <v>18359.22075</v>
      </c>
      <c r="E219" s="4">
        <v>46869.286583333342</v>
      </c>
      <c r="F219" s="2"/>
      <c r="G219" s="2"/>
      <c r="H219" s="2"/>
      <c r="I219" s="2"/>
      <c r="J219" s="2"/>
    </row>
    <row r="220" spans="1:10" s="113" customFormat="1" ht="15" customHeight="1" x14ac:dyDescent="0.25">
      <c r="A220" s="3" t="s">
        <v>1528</v>
      </c>
      <c r="B220" s="2" t="s">
        <v>934</v>
      </c>
      <c r="C220" s="4">
        <v>99183.63</v>
      </c>
      <c r="D220" s="4">
        <v>1952.2458333333334</v>
      </c>
      <c r="E220" s="4">
        <v>92390.05</v>
      </c>
      <c r="F220" s="2"/>
      <c r="G220" s="2"/>
      <c r="H220" s="2"/>
      <c r="I220" s="2"/>
      <c r="J220" s="2"/>
    </row>
    <row r="221" spans="1:10" s="113" customFormat="1" ht="15" customHeight="1" x14ac:dyDescent="0.25">
      <c r="A221" s="3" t="s">
        <v>1529</v>
      </c>
      <c r="B221" s="2" t="s">
        <v>936</v>
      </c>
      <c r="C221" s="4">
        <v>3341511.25</v>
      </c>
      <c r="D221" s="4">
        <v>132036.42374999932</v>
      </c>
      <c r="E221" s="4">
        <v>3295765.3798333327</v>
      </c>
      <c r="F221" s="2"/>
      <c r="G221" s="2"/>
      <c r="H221" s="2"/>
      <c r="I221" s="2"/>
      <c r="J221" s="2"/>
    </row>
    <row r="222" spans="1:10" s="113" customFormat="1" ht="15" customHeight="1" x14ac:dyDescent="0.25">
      <c r="A222" s="3">
        <v>1247</v>
      </c>
      <c r="B222" s="2" t="s">
        <v>331</v>
      </c>
      <c r="C222" s="18">
        <f>+C223</f>
        <v>301743.14</v>
      </c>
      <c r="D222" s="18">
        <v>0</v>
      </c>
      <c r="E222" s="18">
        <v>0</v>
      </c>
      <c r="F222" s="2"/>
      <c r="G222" s="2"/>
      <c r="H222" s="2"/>
    </row>
    <row r="223" spans="1:10" s="113" customFormat="1" ht="15" customHeight="1" x14ac:dyDescent="0.25">
      <c r="A223" s="3" t="s">
        <v>937</v>
      </c>
      <c r="B223" s="2" t="s">
        <v>938</v>
      </c>
      <c r="C223" s="4">
        <v>301743.14</v>
      </c>
      <c r="D223" s="4">
        <v>0</v>
      </c>
      <c r="E223" s="4">
        <v>0</v>
      </c>
      <c r="F223" s="2"/>
      <c r="G223" s="2"/>
      <c r="H223" s="2"/>
    </row>
    <row r="224" spans="1:10" s="113" customFormat="1" ht="15" customHeight="1" x14ac:dyDescent="0.25">
      <c r="A224" s="3">
        <v>1248</v>
      </c>
      <c r="B224" s="2" t="s">
        <v>332</v>
      </c>
      <c r="C224" s="4">
        <v>0</v>
      </c>
      <c r="D224" s="4">
        <v>0</v>
      </c>
      <c r="E224" s="4">
        <v>0</v>
      </c>
      <c r="F224" s="2"/>
      <c r="G224" s="2"/>
      <c r="H224" s="2"/>
    </row>
    <row r="225" spans="1:8" ht="15" customHeight="1" x14ac:dyDescent="0.25">
      <c r="A225" s="2"/>
      <c r="B225" s="2"/>
      <c r="C225" s="2"/>
      <c r="D225" s="2"/>
      <c r="E225" s="2"/>
      <c r="F225" s="4"/>
      <c r="G225" s="2"/>
      <c r="H225" s="2"/>
    </row>
    <row r="226" spans="1:8" ht="15" customHeight="1" x14ac:dyDescent="0.25">
      <c r="A226" s="65" t="s">
        <v>333</v>
      </c>
      <c r="B226" s="65"/>
      <c r="C226" s="65"/>
      <c r="D226" s="65"/>
      <c r="E226" s="65"/>
      <c r="F226" s="65"/>
      <c r="G226" s="65"/>
      <c r="H226" s="2"/>
    </row>
    <row r="227" spans="1:8" ht="15" customHeight="1" x14ac:dyDescent="0.25">
      <c r="A227" s="66" t="s">
        <v>69</v>
      </c>
      <c r="B227" s="66" t="s">
        <v>70</v>
      </c>
      <c r="C227" s="66" t="s">
        <v>71</v>
      </c>
      <c r="D227" s="66" t="s">
        <v>334</v>
      </c>
      <c r="E227" s="66" t="s">
        <v>335</v>
      </c>
      <c r="F227" s="66" t="s">
        <v>336</v>
      </c>
      <c r="G227" s="66" t="s">
        <v>337</v>
      </c>
      <c r="H227" s="2"/>
    </row>
    <row r="228" spans="1:8" ht="15" customHeight="1" x14ac:dyDescent="0.25">
      <c r="A228" s="3">
        <v>1250</v>
      </c>
      <c r="B228" s="2" t="s">
        <v>338</v>
      </c>
      <c r="C228" s="18">
        <f t="shared" ref="C228:E229" si="2">+C229</f>
        <v>133169</v>
      </c>
      <c r="D228" s="18">
        <f t="shared" si="2"/>
        <v>4993.83</v>
      </c>
      <c r="E228" s="18">
        <f t="shared" si="2"/>
        <v>49793.216666666667</v>
      </c>
      <c r="F228" s="2"/>
      <c r="G228" s="2"/>
      <c r="H228" s="2"/>
    </row>
    <row r="229" spans="1:8" ht="15" customHeight="1" x14ac:dyDescent="0.25">
      <c r="A229" s="3">
        <v>1251</v>
      </c>
      <c r="B229" s="2" t="s">
        <v>339</v>
      </c>
      <c r="C229" s="18">
        <f t="shared" si="2"/>
        <v>133169</v>
      </c>
      <c r="D229" s="18">
        <f t="shared" si="2"/>
        <v>4993.83</v>
      </c>
      <c r="E229" s="18">
        <f t="shared" si="2"/>
        <v>49793.216666666667</v>
      </c>
      <c r="F229" s="2"/>
      <c r="G229" s="2"/>
      <c r="H229" s="2"/>
    </row>
    <row r="230" spans="1:8" ht="15" customHeight="1" x14ac:dyDescent="0.25">
      <c r="A230" s="3" t="s">
        <v>1530</v>
      </c>
      <c r="B230" s="2" t="s">
        <v>1531</v>
      </c>
      <c r="C230" s="4">
        <v>133169</v>
      </c>
      <c r="D230" s="4">
        <v>4993.83</v>
      </c>
      <c r="E230" s="4">
        <v>49793.216666666667</v>
      </c>
      <c r="F230" s="2" t="s">
        <v>1536</v>
      </c>
      <c r="G230" s="108">
        <v>0.05</v>
      </c>
      <c r="H230" s="2" t="s">
        <v>1537</v>
      </c>
    </row>
    <row r="231" spans="1:8" ht="15" customHeight="1" x14ac:dyDescent="0.25">
      <c r="A231" s="3">
        <v>1252</v>
      </c>
      <c r="B231" s="2" t="s">
        <v>340</v>
      </c>
      <c r="C231" s="4">
        <v>0</v>
      </c>
      <c r="D231" s="4">
        <v>0</v>
      </c>
      <c r="E231" s="4">
        <v>0</v>
      </c>
      <c r="F231" s="2"/>
      <c r="G231" s="2"/>
      <c r="H231" s="2"/>
    </row>
    <row r="232" spans="1:8" ht="15" customHeight="1" x14ac:dyDescent="0.25">
      <c r="A232" s="3">
        <v>1253</v>
      </c>
      <c r="B232" s="2" t="s">
        <v>341</v>
      </c>
      <c r="C232" s="4">
        <v>0</v>
      </c>
      <c r="D232" s="4">
        <v>0</v>
      </c>
      <c r="E232" s="4">
        <v>0</v>
      </c>
      <c r="F232" s="2"/>
      <c r="G232" s="2"/>
      <c r="H232" s="2"/>
    </row>
    <row r="233" spans="1:8" ht="15" customHeight="1" x14ac:dyDescent="0.25">
      <c r="A233" s="3">
        <v>1254</v>
      </c>
      <c r="B233" s="2" t="s">
        <v>342</v>
      </c>
      <c r="C233" s="4">
        <v>0</v>
      </c>
      <c r="D233" s="4">
        <v>0</v>
      </c>
      <c r="E233" s="4">
        <v>0</v>
      </c>
      <c r="F233" s="2"/>
      <c r="G233" s="2"/>
      <c r="H233" s="2"/>
    </row>
    <row r="234" spans="1:8" ht="15" customHeight="1" x14ac:dyDescent="0.25">
      <c r="A234" s="3">
        <v>1259</v>
      </c>
      <c r="B234" s="4" t="s">
        <v>343</v>
      </c>
      <c r="C234" s="4">
        <v>0</v>
      </c>
      <c r="D234" s="4">
        <v>0</v>
      </c>
      <c r="E234" s="4">
        <v>0</v>
      </c>
      <c r="F234" s="2"/>
      <c r="G234" s="2"/>
    </row>
    <row r="235" spans="1:8" ht="15" customHeight="1" x14ac:dyDescent="0.25">
      <c r="A235" s="3">
        <v>1270</v>
      </c>
      <c r="B235" s="4" t="s">
        <v>344</v>
      </c>
      <c r="C235" s="4">
        <f>+C238</f>
        <v>19166.2</v>
      </c>
      <c r="D235" s="67"/>
      <c r="E235" s="67"/>
      <c r="F235" s="2"/>
      <c r="G235" s="2"/>
    </row>
    <row r="236" spans="1:8" ht="15" customHeight="1" x14ac:dyDescent="0.25">
      <c r="A236" s="3">
        <v>1271</v>
      </c>
      <c r="B236" s="4" t="s">
        <v>345</v>
      </c>
      <c r="C236" s="4">
        <v>0</v>
      </c>
      <c r="D236" s="67"/>
      <c r="E236" s="67"/>
      <c r="F236" s="2"/>
      <c r="G236" s="2"/>
    </row>
    <row r="237" spans="1:8" ht="15" customHeight="1" x14ac:dyDescent="0.25">
      <c r="A237" s="3">
        <v>1272</v>
      </c>
      <c r="B237" s="2" t="s">
        <v>346</v>
      </c>
      <c r="C237" s="4">
        <v>0</v>
      </c>
      <c r="D237" s="67"/>
      <c r="E237" s="67"/>
      <c r="F237" s="2"/>
      <c r="G237" s="2"/>
    </row>
    <row r="238" spans="1:8" ht="15" customHeight="1" x14ac:dyDescent="0.25">
      <c r="A238" s="3">
        <v>1273</v>
      </c>
      <c r="B238" s="2" t="s">
        <v>347</v>
      </c>
      <c r="C238" s="4">
        <f>+C239+C240</f>
        <v>19166.2</v>
      </c>
      <c r="D238" s="67"/>
      <c r="E238" s="67"/>
      <c r="F238" s="2"/>
      <c r="G238" s="2"/>
    </row>
    <row r="239" spans="1:8" ht="15" customHeight="1" x14ac:dyDescent="0.25">
      <c r="A239" s="3" t="s">
        <v>1532</v>
      </c>
      <c r="B239" s="2" t="s">
        <v>1533</v>
      </c>
      <c r="C239" s="4">
        <v>1750</v>
      </c>
      <c r="D239" s="67"/>
      <c r="E239" s="67"/>
      <c r="F239" s="2"/>
      <c r="G239" s="2"/>
    </row>
    <row r="240" spans="1:8" ht="15" customHeight="1" x14ac:dyDescent="0.25">
      <c r="A240" s="3" t="s">
        <v>1534</v>
      </c>
      <c r="B240" s="2" t="s">
        <v>1535</v>
      </c>
      <c r="C240" s="4">
        <v>17416.2</v>
      </c>
      <c r="D240" s="67"/>
      <c r="E240" s="67"/>
      <c r="F240" s="2"/>
      <c r="G240" s="2"/>
    </row>
    <row r="241" spans="1:8" ht="15" customHeight="1" x14ac:dyDescent="0.25">
      <c r="A241" s="3">
        <v>1274</v>
      </c>
      <c r="B241" s="2" t="s">
        <v>348</v>
      </c>
      <c r="C241" s="4">
        <v>0</v>
      </c>
      <c r="D241" s="67"/>
      <c r="E241" s="67"/>
      <c r="F241" s="2"/>
      <c r="G241" s="2"/>
    </row>
    <row r="242" spans="1:8" ht="15" customHeight="1" x14ac:dyDescent="0.25">
      <c r="A242" s="3">
        <v>1275</v>
      </c>
      <c r="B242" s="2" t="s">
        <v>349</v>
      </c>
      <c r="C242" s="4">
        <v>0</v>
      </c>
      <c r="D242" s="67"/>
      <c r="E242" s="67"/>
      <c r="F242" s="2"/>
      <c r="G242" s="2"/>
    </row>
    <row r="243" spans="1:8" ht="15" customHeight="1" x14ac:dyDescent="0.25">
      <c r="A243" s="3">
        <v>1279</v>
      </c>
      <c r="B243" s="2" t="s">
        <v>350</v>
      </c>
      <c r="C243" s="4">
        <v>0</v>
      </c>
      <c r="D243" s="67"/>
      <c r="E243" s="67"/>
      <c r="F243" s="2"/>
      <c r="G243" s="2"/>
    </row>
    <row r="244" spans="1:8" ht="15" customHeight="1" x14ac:dyDescent="0.25">
      <c r="A244" s="2"/>
      <c r="B244" s="2"/>
      <c r="C244" s="2"/>
      <c r="D244" s="2"/>
      <c r="E244" s="2"/>
      <c r="F244" s="2"/>
      <c r="G244" s="2"/>
    </row>
    <row r="245" spans="1:8" ht="15" customHeight="1" x14ac:dyDescent="0.25">
      <c r="A245" s="65" t="s">
        <v>351</v>
      </c>
      <c r="B245" s="65"/>
      <c r="C245" s="65"/>
      <c r="D245" s="65"/>
      <c r="E245" s="65"/>
      <c r="F245" s="65"/>
      <c r="G245" s="65"/>
    </row>
    <row r="246" spans="1:8" ht="15" customHeight="1" x14ac:dyDescent="0.25">
      <c r="A246" s="66" t="s">
        <v>69</v>
      </c>
      <c r="B246" s="66" t="s">
        <v>70</v>
      </c>
      <c r="C246" s="66" t="s">
        <v>71</v>
      </c>
      <c r="D246" s="66" t="s">
        <v>313</v>
      </c>
      <c r="E246" s="66"/>
      <c r="F246" s="66"/>
      <c r="G246" s="66"/>
    </row>
    <row r="247" spans="1:8" ht="15" customHeight="1" x14ac:dyDescent="0.25">
      <c r="A247" s="3">
        <v>1160</v>
      </c>
      <c r="B247" s="2" t="s">
        <v>352</v>
      </c>
      <c r="C247" s="4">
        <v>0</v>
      </c>
      <c r="D247" s="2"/>
      <c r="E247" s="2"/>
      <c r="F247" s="2"/>
      <c r="G247" s="2"/>
    </row>
    <row r="248" spans="1:8" ht="15" customHeight="1" x14ac:dyDescent="0.25">
      <c r="A248" s="3">
        <v>1161</v>
      </c>
      <c r="B248" s="2" t="s">
        <v>353</v>
      </c>
      <c r="C248" s="4">
        <v>0</v>
      </c>
      <c r="D248" s="2"/>
      <c r="E248" s="2"/>
      <c r="F248" s="2"/>
      <c r="G248" s="2"/>
    </row>
    <row r="249" spans="1:8" ht="15" customHeight="1" x14ac:dyDescent="0.25">
      <c r="A249" s="3">
        <v>1162</v>
      </c>
      <c r="B249" s="2" t="s">
        <v>354</v>
      </c>
      <c r="C249" s="4">
        <v>0</v>
      </c>
      <c r="D249" s="2"/>
      <c r="E249" s="2"/>
      <c r="F249" s="2"/>
      <c r="G249" s="2"/>
    </row>
    <row r="250" spans="1:8" ht="15" customHeight="1" x14ac:dyDescent="0.25">
      <c r="A250" s="2"/>
      <c r="B250" s="2"/>
      <c r="C250" s="2"/>
      <c r="D250" s="2"/>
      <c r="E250" s="2"/>
      <c r="F250" s="2"/>
      <c r="G250" s="2"/>
    </row>
    <row r="251" spans="1:8" ht="15" customHeight="1" x14ac:dyDescent="0.25">
      <c r="A251" s="65" t="s">
        <v>355</v>
      </c>
      <c r="B251" s="65"/>
      <c r="C251" s="65"/>
      <c r="D251" s="65"/>
      <c r="E251" s="65"/>
      <c r="F251" s="65"/>
      <c r="G251" s="65"/>
    </row>
    <row r="252" spans="1:8" ht="15" customHeight="1" x14ac:dyDescent="0.25">
      <c r="A252" s="66" t="s">
        <v>69</v>
      </c>
      <c r="B252" s="66" t="s">
        <v>70</v>
      </c>
      <c r="C252" s="66" t="s">
        <v>71</v>
      </c>
      <c r="D252" s="66" t="s">
        <v>278</v>
      </c>
      <c r="E252" s="66"/>
      <c r="F252" s="66"/>
      <c r="G252" s="66"/>
      <c r="H252" s="66"/>
    </row>
    <row r="253" spans="1:8" ht="15" customHeight="1" x14ac:dyDescent="0.25">
      <c r="A253" s="3">
        <v>1190</v>
      </c>
      <c r="B253" s="2" t="s">
        <v>356</v>
      </c>
      <c r="C253" s="4">
        <v>0</v>
      </c>
      <c r="D253" s="2"/>
      <c r="E253" s="2"/>
      <c r="F253" s="2"/>
      <c r="G253" s="2"/>
      <c r="H253" s="2"/>
    </row>
    <row r="254" spans="1:8" ht="15" customHeight="1" x14ac:dyDescent="0.25">
      <c r="A254" s="3">
        <v>1191</v>
      </c>
      <c r="B254" s="2" t="s">
        <v>357</v>
      </c>
      <c r="C254" s="4">
        <v>0</v>
      </c>
      <c r="D254" s="2"/>
      <c r="E254" s="2"/>
      <c r="F254" s="2"/>
      <c r="G254" s="2"/>
      <c r="H254" s="2"/>
    </row>
    <row r="255" spans="1:8" ht="15" customHeight="1" x14ac:dyDescent="0.25">
      <c r="A255" s="3">
        <v>1192</v>
      </c>
      <c r="B255" s="2" t="s">
        <v>358</v>
      </c>
      <c r="C255" s="4">
        <v>0</v>
      </c>
      <c r="D255" s="2"/>
      <c r="E255" s="2"/>
      <c r="F255" s="2"/>
      <c r="G255" s="2"/>
      <c r="H255" s="2"/>
    </row>
    <row r="256" spans="1:8" ht="15" customHeight="1" x14ac:dyDescent="0.25">
      <c r="A256" s="3">
        <v>1193</v>
      </c>
      <c r="B256" s="2" t="s">
        <v>359</v>
      </c>
      <c r="C256" s="4">
        <v>0</v>
      </c>
      <c r="D256" s="2"/>
      <c r="E256" s="2"/>
      <c r="F256" s="2"/>
      <c r="G256" s="2"/>
      <c r="H256" s="2"/>
    </row>
    <row r="257" spans="1:9" ht="15" customHeight="1" x14ac:dyDescent="0.25">
      <c r="A257" s="3">
        <v>1194</v>
      </c>
      <c r="B257" s="2" t="s">
        <v>360</v>
      </c>
      <c r="C257" s="4">
        <v>0</v>
      </c>
      <c r="D257" s="2"/>
      <c r="E257" s="2"/>
      <c r="F257" s="2"/>
      <c r="G257" s="2"/>
      <c r="H257" s="2"/>
    </row>
    <row r="258" spans="1:9" ht="15" customHeight="1" x14ac:dyDescent="0.25">
      <c r="A258" s="3">
        <v>1290</v>
      </c>
      <c r="B258" s="2" t="s">
        <v>361</v>
      </c>
      <c r="C258" s="4">
        <v>0</v>
      </c>
      <c r="D258" s="2"/>
      <c r="E258" s="2"/>
      <c r="F258" s="2"/>
      <c r="G258" s="2"/>
      <c r="H258" s="2"/>
    </row>
    <row r="259" spans="1:9" ht="15" customHeight="1" x14ac:dyDescent="0.25">
      <c r="A259" s="3">
        <v>1291</v>
      </c>
      <c r="B259" s="2" t="s">
        <v>362</v>
      </c>
      <c r="C259" s="4">
        <v>0</v>
      </c>
      <c r="D259" s="2"/>
      <c r="E259" s="2"/>
      <c r="F259" s="2"/>
      <c r="G259" s="2"/>
      <c r="H259" s="2"/>
    </row>
    <row r="260" spans="1:9" ht="15" customHeight="1" x14ac:dyDescent="0.25">
      <c r="A260" s="3">
        <v>1292</v>
      </c>
      <c r="B260" s="2" t="s">
        <v>363</v>
      </c>
      <c r="C260" s="4">
        <v>0</v>
      </c>
      <c r="D260" s="2"/>
      <c r="E260" s="2"/>
      <c r="F260" s="2"/>
      <c r="G260" s="2"/>
      <c r="H260" s="2"/>
    </row>
    <row r="261" spans="1:9" ht="15" customHeight="1" x14ac:dyDescent="0.25">
      <c r="A261" s="3">
        <v>1293</v>
      </c>
      <c r="B261" s="2" t="s">
        <v>364</v>
      </c>
      <c r="C261" s="4">
        <v>0</v>
      </c>
      <c r="D261" s="2"/>
      <c r="E261" s="2"/>
      <c r="F261" s="2"/>
      <c r="G261" s="2"/>
      <c r="H261" s="2"/>
    </row>
    <row r="262" spans="1:9" ht="15" customHeight="1" x14ac:dyDescent="0.25">
      <c r="A262" s="2"/>
      <c r="B262" s="2"/>
      <c r="C262" s="2"/>
      <c r="D262" s="4"/>
      <c r="E262" s="2"/>
      <c r="F262" s="2"/>
      <c r="G262" s="2"/>
      <c r="H262" s="2"/>
    </row>
    <row r="263" spans="1:9" ht="15" customHeight="1" x14ac:dyDescent="0.25">
      <c r="A263" s="65" t="s">
        <v>365</v>
      </c>
      <c r="B263" s="65"/>
      <c r="C263" s="65"/>
      <c r="D263" s="65"/>
      <c r="E263" s="65"/>
      <c r="F263" s="65"/>
      <c r="G263" s="65"/>
      <c r="H263" s="65"/>
    </row>
    <row r="264" spans="1:9" ht="15" customHeight="1" x14ac:dyDescent="0.25">
      <c r="A264" s="66" t="s">
        <v>69</v>
      </c>
      <c r="B264" s="66" t="s">
        <v>70</v>
      </c>
      <c r="C264" s="66" t="s">
        <v>71</v>
      </c>
      <c r="D264" s="66" t="s">
        <v>274</v>
      </c>
      <c r="E264" s="66" t="s">
        <v>275</v>
      </c>
      <c r="F264" s="66" t="s">
        <v>276</v>
      </c>
      <c r="G264" s="66" t="s">
        <v>366</v>
      </c>
      <c r="H264" s="66" t="s">
        <v>367</v>
      </c>
    </row>
    <row r="265" spans="1:9" ht="15" customHeight="1" x14ac:dyDescent="0.25">
      <c r="A265" s="3">
        <v>2110</v>
      </c>
      <c r="B265" s="2" t="s">
        <v>368</v>
      </c>
      <c r="C265" s="18">
        <f>+C266+C269+C373+C374+C375+C376+C377+C390+C391</f>
        <v>3600573.6599999997</v>
      </c>
      <c r="D265" s="18">
        <f>+D266+D269+D373+D374+D375+D376+D377+D390+D391</f>
        <v>2956308.5099999993</v>
      </c>
      <c r="E265" s="18">
        <f>+E266+E269+E373+E374+E375+E376+E377+E390+E391</f>
        <v>0</v>
      </c>
      <c r="F265" s="18">
        <f>+F266+F269+F373+F374+F375+F376+F377+F390+F391</f>
        <v>0</v>
      </c>
      <c r="G265" s="18">
        <f>+G266+G269+G373+G374+G375+G376+G377+G390+G391</f>
        <v>521799.2300000001</v>
      </c>
      <c r="H265" s="2"/>
    </row>
    <row r="266" spans="1:9" ht="15" customHeight="1" x14ac:dyDescent="0.25">
      <c r="A266" s="3">
        <v>2111</v>
      </c>
      <c r="B266" s="2" t="s">
        <v>369</v>
      </c>
      <c r="C266" s="18">
        <f>+SUM(C267:C268)</f>
        <v>7465.0199999999995</v>
      </c>
      <c r="D266" s="18">
        <f t="shared" ref="D266:G266" si="3">+SUM(D267:D268)</f>
        <v>0</v>
      </c>
      <c r="E266" s="18">
        <f t="shared" si="3"/>
        <v>0</v>
      </c>
      <c r="F266" s="18">
        <f t="shared" si="3"/>
        <v>0</v>
      </c>
      <c r="G266" s="18">
        <f t="shared" si="3"/>
        <v>7465.0199999999995</v>
      </c>
      <c r="H266" s="2"/>
    </row>
    <row r="267" spans="1:9" ht="15" customHeight="1" x14ac:dyDescent="0.25">
      <c r="A267" s="3" t="s">
        <v>1223</v>
      </c>
      <c r="B267" s="2" t="s">
        <v>989</v>
      </c>
      <c r="C267" s="4">
        <v>5396.19</v>
      </c>
      <c r="D267" s="4">
        <v>0</v>
      </c>
      <c r="E267" s="4">
        <v>0</v>
      </c>
      <c r="F267" s="4">
        <v>0</v>
      </c>
      <c r="G267" s="4">
        <v>5396.19</v>
      </c>
      <c r="H267" s="2" t="s">
        <v>1224</v>
      </c>
    </row>
    <row r="268" spans="1:9" ht="15" customHeight="1" x14ac:dyDescent="0.25">
      <c r="A268" s="3" t="s">
        <v>1225</v>
      </c>
      <c r="B268" s="2" t="s">
        <v>1226</v>
      </c>
      <c r="C268" s="4">
        <v>2068.83</v>
      </c>
      <c r="D268" s="4">
        <v>0</v>
      </c>
      <c r="E268" s="4">
        <v>0</v>
      </c>
      <c r="F268" s="4">
        <v>0</v>
      </c>
      <c r="G268" s="4">
        <v>2068.83</v>
      </c>
      <c r="H268" s="2" t="s">
        <v>1224</v>
      </c>
    </row>
    <row r="269" spans="1:9" ht="15" customHeight="1" x14ac:dyDescent="0.25">
      <c r="A269" s="3">
        <v>2112</v>
      </c>
      <c r="B269" s="2" t="s">
        <v>370</v>
      </c>
      <c r="C269" s="18">
        <f>+SUM(C270:C372)</f>
        <v>1655145.8099999998</v>
      </c>
      <c r="D269" s="18">
        <f>+SUM(D270:D372)</f>
        <v>1264619.3399999996</v>
      </c>
      <c r="E269" s="18">
        <f>+SUM(E270:E372)</f>
        <v>0</v>
      </c>
      <c r="F269" s="18">
        <f>+SUM(F270:F372)</f>
        <v>0</v>
      </c>
      <c r="G269" s="18">
        <f>+SUM(G270:G372)</f>
        <v>390526.47000000009</v>
      </c>
      <c r="H269" s="18"/>
    </row>
    <row r="270" spans="1:9" ht="15" customHeight="1" x14ac:dyDescent="0.25">
      <c r="A270" s="3" t="s">
        <v>1227</v>
      </c>
      <c r="B270" s="2" t="s">
        <v>1228</v>
      </c>
      <c r="C270" s="4">
        <v>136001.48000000001</v>
      </c>
      <c r="D270" s="4">
        <v>134772.47999999998</v>
      </c>
      <c r="E270" s="4">
        <v>0</v>
      </c>
      <c r="F270" s="4">
        <v>0</v>
      </c>
      <c r="G270" s="4">
        <f>+C270-D270</f>
        <v>1229.0000000000291</v>
      </c>
      <c r="H270" s="2" t="s">
        <v>1224</v>
      </c>
      <c r="I270" s="107"/>
    </row>
    <row r="271" spans="1:9" ht="15" customHeight="1" x14ac:dyDescent="0.25">
      <c r="A271" s="3" t="s">
        <v>1323</v>
      </c>
      <c r="B271" s="2" t="s">
        <v>1324</v>
      </c>
      <c r="C271" s="4">
        <v>13850.4</v>
      </c>
      <c r="D271" s="4">
        <f>+C271</f>
        <v>13850.4</v>
      </c>
      <c r="E271" s="4">
        <v>0</v>
      </c>
      <c r="F271" s="4">
        <v>0</v>
      </c>
      <c r="G271" s="4">
        <v>0</v>
      </c>
      <c r="H271" s="2" t="s">
        <v>1224</v>
      </c>
      <c r="I271" s="107"/>
    </row>
    <row r="272" spans="1:9" ht="15" customHeight="1" x14ac:dyDescent="0.25">
      <c r="A272" s="3" t="s">
        <v>1229</v>
      </c>
      <c r="B272" s="2" t="s">
        <v>1230</v>
      </c>
      <c r="C272" s="4">
        <v>145292.62</v>
      </c>
      <c r="D272" s="4">
        <v>114695</v>
      </c>
      <c r="E272" s="4">
        <v>0</v>
      </c>
      <c r="F272" s="4">
        <v>0</v>
      </c>
      <c r="G272" s="4">
        <f>+C272-D272</f>
        <v>30597.619999999995</v>
      </c>
      <c r="H272" s="2" t="s">
        <v>1224</v>
      </c>
      <c r="I272" s="107"/>
    </row>
    <row r="273" spans="1:9" ht="15" customHeight="1" x14ac:dyDescent="0.25">
      <c r="A273" s="3" t="s">
        <v>1231</v>
      </c>
      <c r="B273" s="2" t="s">
        <v>1097</v>
      </c>
      <c r="C273" s="4">
        <v>11422.01</v>
      </c>
      <c r="D273" s="4">
        <f>+C273</f>
        <v>11422.01</v>
      </c>
      <c r="E273" s="4">
        <v>0</v>
      </c>
      <c r="F273" s="4">
        <v>0</v>
      </c>
      <c r="G273" s="4">
        <v>0</v>
      </c>
      <c r="H273" s="2" t="s">
        <v>1224</v>
      </c>
      <c r="I273" s="107"/>
    </row>
    <row r="274" spans="1:9" ht="15" customHeight="1" x14ac:dyDescent="0.25">
      <c r="A274" s="3" t="s">
        <v>1232</v>
      </c>
      <c r="B274" s="2" t="s">
        <v>1122</v>
      </c>
      <c r="C274" s="4">
        <v>582.92999999999995</v>
      </c>
      <c r="D274" s="4">
        <v>0</v>
      </c>
      <c r="E274" s="4">
        <v>0</v>
      </c>
      <c r="F274" s="4">
        <v>0</v>
      </c>
      <c r="G274" s="4">
        <v>582.92999999999995</v>
      </c>
      <c r="H274" s="2" t="s">
        <v>1224</v>
      </c>
      <c r="I274" s="107"/>
    </row>
    <row r="275" spans="1:9" ht="15" customHeight="1" x14ac:dyDescent="0.25">
      <c r="A275" s="3" t="s">
        <v>1233</v>
      </c>
      <c r="B275" s="2" t="s">
        <v>1234</v>
      </c>
      <c r="C275" s="4">
        <v>7134</v>
      </c>
      <c r="D275" s="4">
        <v>0</v>
      </c>
      <c r="E275" s="4">
        <v>0</v>
      </c>
      <c r="F275" s="4">
        <v>0</v>
      </c>
      <c r="G275" s="4">
        <v>7134</v>
      </c>
      <c r="H275" s="2" t="s">
        <v>1224</v>
      </c>
      <c r="I275" s="107"/>
    </row>
    <row r="276" spans="1:9" ht="15" customHeight="1" x14ac:dyDescent="0.25">
      <c r="A276" s="3" t="s">
        <v>1235</v>
      </c>
      <c r="B276" s="2" t="s">
        <v>1236</v>
      </c>
      <c r="C276" s="4">
        <v>60</v>
      </c>
      <c r="D276" s="4">
        <v>0</v>
      </c>
      <c r="E276" s="4">
        <v>0</v>
      </c>
      <c r="F276" s="4">
        <v>0</v>
      </c>
      <c r="G276" s="4">
        <f>+C276</f>
        <v>60</v>
      </c>
      <c r="H276" s="2" t="s">
        <v>1224</v>
      </c>
      <c r="I276" s="107"/>
    </row>
    <row r="277" spans="1:9" ht="15" customHeight="1" x14ac:dyDescent="0.25">
      <c r="A277" s="3" t="s">
        <v>1237</v>
      </c>
      <c r="B277" s="2" t="s">
        <v>1238</v>
      </c>
      <c r="C277" s="4">
        <v>95154.8</v>
      </c>
      <c r="D277" s="4">
        <v>0</v>
      </c>
      <c r="E277" s="4">
        <v>0</v>
      </c>
      <c r="F277" s="4">
        <v>0</v>
      </c>
      <c r="G277" s="4">
        <v>95154.8</v>
      </c>
      <c r="H277" s="2" t="s">
        <v>1224</v>
      </c>
      <c r="I277" s="107"/>
    </row>
    <row r="278" spans="1:9" ht="15" customHeight="1" x14ac:dyDescent="0.25">
      <c r="A278" s="3" t="s">
        <v>1239</v>
      </c>
      <c r="B278" s="2" t="s">
        <v>1240</v>
      </c>
      <c r="C278" s="4">
        <v>14500</v>
      </c>
      <c r="D278" s="4">
        <v>0</v>
      </c>
      <c r="E278" s="4">
        <v>0</v>
      </c>
      <c r="F278" s="4">
        <v>0</v>
      </c>
      <c r="G278" s="4">
        <v>14500</v>
      </c>
      <c r="H278" s="2" t="s">
        <v>1224</v>
      </c>
      <c r="I278" s="107"/>
    </row>
    <row r="279" spans="1:9" ht="15" customHeight="1" x14ac:dyDescent="0.25">
      <c r="A279" s="3" t="s">
        <v>1241</v>
      </c>
      <c r="B279" s="2" t="s">
        <v>961</v>
      </c>
      <c r="C279" s="4">
        <v>3900</v>
      </c>
      <c r="D279" s="4">
        <v>0</v>
      </c>
      <c r="E279" s="4">
        <v>0</v>
      </c>
      <c r="F279" s="4">
        <v>0</v>
      </c>
      <c r="G279" s="4">
        <v>3900</v>
      </c>
      <c r="H279" s="2" t="s">
        <v>1224</v>
      </c>
      <c r="I279" s="107"/>
    </row>
    <row r="280" spans="1:9" ht="15" customHeight="1" x14ac:dyDescent="0.25">
      <c r="A280" s="3" t="s">
        <v>1242</v>
      </c>
      <c r="B280" s="2" t="s">
        <v>1243</v>
      </c>
      <c r="C280" s="4">
        <v>21750</v>
      </c>
      <c r="D280" s="4">
        <v>0</v>
      </c>
      <c r="E280" s="4">
        <v>0</v>
      </c>
      <c r="F280" s="4">
        <v>0</v>
      </c>
      <c r="G280" s="4">
        <v>21750</v>
      </c>
      <c r="H280" s="2" t="s">
        <v>1224</v>
      </c>
      <c r="I280" s="107"/>
    </row>
    <row r="281" spans="1:9" ht="15" customHeight="1" x14ac:dyDescent="0.25">
      <c r="A281" s="3" t="s">
        <v>1244</v>
      </c>
      <c r="B281" s="2" t="s">
        <v>1245</v>
      </c>
      <c r="C281" s="4">
        <v>21105.45</v>
      </c>
      <c r="D281" s="4">
        <f>+C281-G281</f>
        <v>14028.29</v>
      </c>
      <c r="E281" s="4">
        <v>0</v>
      </c>
      <c r="F281" s="4">
        <v>0</v>
      </c>
      <c r="G281" s="4">
        <v>7077.16</v>
      </c>
      <c r="H281" s="2" t="s">
        <v>1224</v>
      </c>
      <c r="I281" s="107"/>
    </row>
    <row r="282" spans="1:9" ht="15" customHeight="1" x14ac:dyDescent="0.25">
      <c r="A282" s="3" t="s">
        <v>1246</v>
      </c>
      <c r="B282" s="2" t="s">
        <v>1247</v>
      </c>
      <c r="C282" s="4">
        <v>10208</v>
      </c>
      <c r="D282" s="4">
        <v>0</v>
      </c>
      <c r="E282" s="4">
        <v>0</v>
      </c>
      <c r="F282" s="4">
        <v>0</v>
      </c>
      <c r="G282" s="4">
        <v>10208</v>
      </c>
      <c r="H282" s="2" t="s">
        <v>1224</v>
      </c>
      <c r="I282" s="107"/>
    </row>
    <row r="283" spans="1:9" ht="15" customHeight="1" x14ac:dyDescent="0.25">
      <c r="A283" s="3" t="s">
        <v>1248</v>
      </c>
      <c r="B283" s="2" t="s">
        <v>1249</v>
      </c>
      <c r="C283" s="4">
        <v>14959.57</v>
      </c>
      <c r="D283" s="4">
        <v>0</v>
      </c>
      <c r="E283" s="4">
        <v>0</v>
      </c>
      <c r="F283" s="4">
        <v>0</v>
      </c>
      <c r="G283" s="4">
        <v>14959.57</v>
      </c>
      <c r="H283" s="2" t="s">
        <v>1224</v>
      </c>
      <c r="I283" s="107"/>
    </row>
    <row r="284" spans="1:9" ht="15" customHeight="1" x14ac:dyDescent="0.25">
      <c r="A284" s="3" t="s">
        <v>1545</v>
      </c>
      <c r="B284" s="2" t="s">
        <v>1544</v>
      </c>
      <c r="C284" s="4">
        <v>16422.12</v>
      </c>
      <c r="D284" s="4">
        <f>+C284</f>
        <v>16422.12</v>
      </c>
      <c r="E284" s="4">
        <v>0</v>
      </c>
      <c r="F284" s="4">
        <v>0</v>
      </c>
      <c r="G284" s="4">
        <v>0</v>
      </c>
      <c r="H284" s="2" t="s">
        <v>1224</v>
      </c>
      <c r="I284" s="107"/>
    </row>
    <row r="285" spans="1:9" ht="15" customHeight="1" x14ac:dyDescent="0.25">
      <c r="A285" s="3" t="s">
        <v>1250</v>
      </c>
      <c r="B285" s="2" t="s">
        <v>1251</v>
      </c>
      <c r="C285" s="4">
        <v>155.97</v>
      </c>
      <c r="D285" s="4">
        <v>0</v>
      </c>
      <c r="E285" s="4">
        <v>0</v>
      </c>
      <c r="F285" s="4">
        <v>0</v>
      </c>
      <c r="G285" s="4">
        <v>155.97</v>
      </c>
      <c r="H285" s="2" t="s">
        <v>1224</v>
      </c>
      <c r="I285" s="107"/>
    </row>
    <row r="286" spans="1:9" ht="15" customHeight="1" x14ac:dyDescent="0.25">
      <c r="A286" s="3" t="s">
        <v>1252</v>
      </c>
      <c r="B286" s="2" t="s">
        <v>1114</v>
      </c>
      <c r="C286" s="4">
        <v>279.57</v>
      </c>
      <c r="D286" s="4">
        <v>0</v>
      </c>
      <c r="E286" s="4">
        <v>0</v>
      </c>
      <c r="F286" s="4">
        <v>0</v>
      </c>
      <c r="G286" s="4">
        <v>279.57</v>
      </c>
      <c r="H286" s="2" t="s">
        <v>1224</v>
      </c>
      <c r="I286" s="107"/>
    </row>
    <row r="287" spans="1:9" ht="15" customHeight="1" x14ac:dyDescent="0.25">
      <c r="A287" s="3" t="s">
        <v>1253</v>
      </c>
      <c r="B287" s="2" t="s">
        <v>1254</v>
      </c>
      <c r="C287" s="4">
        <v>16240</v>
      </c>
      <c r="D287" s="4">
        <v>0</v>
      </c>
      <c r="E287" s="4">
        <v>0</v>
      </c>
      <c r="F287" s="4">
        <v>0</v>
      </c>
      <c r="G287" s="4">
        <v>16240</v>
      </c>
      <c r="H287" s="2" t="s">
        <v>1224</v>
      </c>
      <c r="I287" s="107"/>
    </row>
    <row r="288" spans="1:9" ht="15" customHeight="1" x14ac:dyDescent="0.25">
      <c r="A288" s="3" t="s">
        <v>1255</v>
      </c>
      <c r="B288" s="2" t="s">
        <v>1256</v>
      </c>
      <c r="C288" s="4">
        <v>437.5</v>
      </c>
      <c r="D288" s="4">
        <v>0</v>
      </c>
      <c r="E288" s="4">
        <v>0</v>
      </c>
      <c r="F288" s="4">
        <v>0</v>
      </c>
      <c r="G288" s="4">
        <v>437.5</v>
      </c>
      <c r="H288" s="2" t="s">
        <v>1224</v>
      </c>
      <c r="I288" s="107"/>
    </row>
    <row r="289" spans="1:9" ht="15" customHeight="1" x14ac:dyDescent="0.25">
      <c r="A289" s="3" t="s">
        <v>1257</v>
      </c>
      <c r="B289" s="2" t="s">
        <v>1258</v>
      </c>
      <c r="C289" s="4">
        <v>696</v>
      </c>
      <c r="D289" s="4">
        <v>0</v>
      </c>
      <c r="E289" s="4">
        <v>0</v>
      </c>
      <c r="F289" s="4">
        <v>0</v>
      </c>
      <c r="G289" s="4">
        <v>696</v>
      </c>
      <c r="H289" s="2" t="s">
        <v>1224</v>
      </c>
      <c r="I289" s="107"/>
    </row>
    <row r="290" spans="1:9" ht="15" customHeight="1" x14ac:dyDescent="0.25">
      <c r="A290" s="3" t="s">
        <v>1259</v>
      </c>
      <c r="B290" s="2" t="s">
        <v>1260</v>
      </c>
      <c r="C290" s="4">
        <v>97692.02</v>
      </c>
      <c r="D290" s="4">
        <v>18726.98</v>
      </c>
      <c r="E290" s="4">
        <v>0</v>
      </c>
      <c r="F290" s="4">
        <v>0</v>
      </c>
      <c r="G290" s="4">
        <f>+C290-D290</f>
        <v>78965.040000000008</v>
      </c>
      <c r="H290" s="2" t="s">
        <v>1224</v>
      </c>
      <c r="I290" s="107"/>
    </row>
    <row r="291" spans="1:9" ht="15" customHeight="1" x14ac:dyDescent="0.25">
      <c r="A291" s="3" t="s">
        <v>1261</v>
      </c>
      <c r="B291" s="2" t="s">
        <v>1262</v>
      </c>
      <c r="C291" s="4">
        <v>400</v>
      </c>
      <c r="D291" s="4">
        <v>0</v>
      </c>
      <c r="E291" s="4">
        <v>0</v>
      </c>
      <c r="F291" s="4">
        <v>0</v>
      </c>
      <c r="G291" s="4">
        <v>400</v>
      </c>
      <c r="H291" s="2" t="s">
        <v>1224</v>
      </c>
      <c r="I291" s="107"/>
    </row>
    <row r="292" spans="1:9" ht="15" customHeight="1" x14ac:dyDescent="0.25">
      <c r="A292" s="3" t="s">
        <v>1263</v>
      </c>
      <c r="B292" s="2" t="s">
        <v>1264</v>
      </c>
      <c r="C292" s="4">
        <v>8033</v>
      </c>
      <c r="D292" s="4">
        <v>0</v>
      </c>
      <c r="E292" s="4">
        <v>0</v>
      </c>
      <c r="F292" s="4">
        <v>0</v>
      </c>
      <c r="G292" s="4">
        <v>8033</v>
      </c>
      <c r="H292" s="2" t="s">
        <v>1224</v>
      </c>
      <c r="I292" s="107"/>
    </row>
    <row r="293" spans="1:9" ht="15" customHeight="1" x14ac:dyDescent="0.25">
      <c r="A293" s="3" t="s">
        <v>1265</v>
      </c>
      <c r="B293" s="2" t="s">
        <v>1266</v>
      </c>
      <c r="C293" s="4">
        <v>160</v>
      </c>
      <c r="D293" s="4">
        <v>0</v>
      </c>
      <c r="E293" s="4">
        <v>0</v>
      </c>
      <c r="F293" s="4">
        <v>0</v>
      </c>
      <c r="G293" s="4">
        <v>160</v>
      </c>
      <c r="H293" s="2" t="s">
        <v>1224</v>
      </c>
      <c r="I293" s="107"/>
    </row>
    <row r="294" spans="1:9" ht="15" customHeight="1" x14ac:dyDescent="0.25">
      <c r="A294" s="3" t="s">
        <v>1267</v>
      </c>
      <c r="B294" s="2" t="s">
        <v>1268</v>
      </c>
      <c r="C294" s="4">
        <v>6014.94</v>
      </c>
      <c r="D294" s="4">
        <v>3201.38</v>
      </c>
      <c r="E294" s="4">
        <v>0</v>
      </c>
      <c r="F294" s="4">
        <v>0</v>
      </c>
      <c r="G294" s="4">
        <f>+C294-D294</f>
        <v>2813.5599999999995</v>
      </c>
      <c r="H294" s="2" t="s">
        <v>1224</v>
      </c>
      <c r="I294" s="107"/>
    </row>
    <row r="295" spans="1:9" ht="15" customHeight="1" x14ac:dyDescent="0.25">
      <c r="A295" s="3" t="s">
        <v>1269</v>
      </c>
      <c r="B295" s="2" t="s">
        <v>1270</v>
      </c>
      <c r="C295" s="4">
        <v>4791.24</v>
      </c>
      <c r="D295" s="4">
        <v>0</v>
      </c>
      <c r="E295" s="4">
        <v>0</v>
      </c>
      <c r="F295" s="4">
        <v>0</v>
      </c>
      <c r="G295" s="4">
        <v>4791.24</v>
      </c>
      <c r="H295" s="2" t="s">
        <v>1224</v>
      </c>
      <c r="I295" s="107"/>
    </row>
    <row r="296" spans="1:9" ht="15" customHeight="1" x14ac:dyDescent="0.25">
      <c r="A296" s="3" t="s">
        <v>1271</v>
      </c>
      <c r="B296" s="2" t="s">
        <v>1272</v>
      </c>
      <c r="C296" s="4">
        <v>745.45</v>
      </c>
      <c r="D296" s="4">
        <v>0</v>
      </c>
      <c r="E296" s="4">
        <v>0</v>
      </c>
      <c r="F296" s="4">
        <v>0</v>
      </c>
      <c r="G296" s="4">
        <v>745.45</v>
      </c>
      <c r="H296" s="2" t="s">
        <v>1224</v>
      </c>
      <c r="I296" s="107"/>
    </row>
    <row r="297" spans="1:9" ht="15" customHeight="1" x14ac:dyDescent="0.25">
      <c r="A297" s="3" t="s">
        <v>1273</v>
      </c>
      <c r="B297" s="2" t="s">
        <v>1158</v>
      </c>
      <c r="C297" s="4">
        <v>4793.25</v>
      </c>
      <c r="D297" s="4">
        <v>0</v>
      </c>
      <c r="E297" s="4">
        <v>0</v>
      </c>
      <c r="F297" s="4">
        <v>0</v>
      </c>
      <c r="G297" s="4">
        <v>4793.25</v>
      </c>
      <c r="H297" s="2" t="s">
        <v>1224</v>
      </c>
      <c r="I297" s="107"/>
    </row>
    <row r="298" spans="1:9" ht="15" customHeight="1" x14ac:dyDescent="0.25">
      <c r="A298" s="3" t="s">
        <v>1274</v>
      </c>
      <c r="B298" s="2" t="s">
        <v>1275</v>
      </c>
      <c r="C298" s="4">
        <v>50</v>
      </c>
      <c r="D298" s="4">
        <v>0</v>
      </c>
      <c r="E298" s="4">
        <v>0</v>
      </c>
      <c r="F298" s="4">
        <v>0</v>
      </c>
      <c r="G298" s="4">
        <v>50</v>
      </c>
      <c r="H298" s="2" t="s">
        <v>1224</v>
      </c>
      <c r="I298" s="107"/>
    </row>
    <row r="299" spans="1:9" ht="15" customHeight="1" x14ac:dyDescent="0.25">
      <c r="A299" s="3" t="s">
        <v>1276</v>
      </c>
      <c r="B299" s="2" t="s">
        <v>1277</v>
      </c>
      <c r="C299" s="4">
        <v>15525</v>
      </c>
      <c r="D299" s="4">
        <v>15525</v>
      </c>
      <c r="E299" s="4">
        <v>0</v>
      </c>
      <c r="F299" s="4">
        <v>0</v>
      </c>
      <c r="G299" s="4">
        <v>0</v>
      </c>
      <c r="H299" s="2" t="s">
        <v>1224</v>
      </c>
      <c r="I299" s="107"/>
    </row>
    <row r="300" spans="1:9" ht="15" customHeight="1" x14ac:dyDescent="0.25">
      <c r="A300" s="3" t="s">
        <v>1278</v>
      </c>
      <c r="B300" s="2" t="s">
        <v>1279</v>
      </c>
      <c r="C300" s="4">
        <v>2714.4</v>
      </c>
      <c r="D300" s="4">
        <v>0</v>
      </c>
      <c r="E300" s="4">
        <v>0</v>
      </c>
      <c r="F300" s="4">
        <v>0</v>
      </c>
      <c r="G300" s="4">
        <v>2714.4</v>
      </c>
      <c r="H300" s="2" t="s">
        <v>1224</v>
      </c>
      <c r="I300" s="107"/>
    </row>
    <row r="301" spans="1:9" ht="15" customHeight="1" x14ac:dyDescent="0.25">
      <c r="A301" s="3" t="s">
        <v>1280</v>
      </c>
      <c r="B301" s="2" t="s">
        <v>1281</v>
      </c>
      <c r="C301" s="4">
        <v>2320</v>
      </c>
      <c r="D301" s="4">
        <v>0</v>
      </c>
      <c r="E301" s="4">
        <v>0</v>
      </c>
      <c r="F301" s="4">
        <v>0</v>
      </c>
      <c r="G301" s="4">
        <v>2320</v>
      </c>
      <c r="H301" s="2" t="s">
        <v>1224</v>
      </c>
      <c r="I301" s="107"/>
    </row>
    <row r="302" spans="1:9" ht="15" customHeight="1" x14ac:dyDescent="0.25">
      <c r="A302" s="3" t="s">
        <v>1325</v>
      </c>
      <c r="B302" s="2" t="s">
        <v>1168</v>
      </c>
      <c r="C302" s="4">
        <v>18630</v>
      </c>
      <c r="D302" s="4">
        <f>+C302</f>
        <v>18630</v>
      </c>
      <c r="E302" s="4">
        <v>0</v>
      </c>
      <c r="F302" s="4">
        <v>0</v>
      </c>
      <c r="G302" s="4">
        <v>0</v>
      </c>
      <c r="H302" s="2" t="s">
        <v>1224</v>
      </c>
      <c r="I302" s="107"/>
    </row>
    <row r="303" spans="1:9" ht="15" customHeight="1" x14ac:dyDescent="0.25">
      <c r="A303" s="3" t="s">
        <v>1282</v>
      </c>
      <c r="B303" s="2" t="s">
        <v>1283</v>
      </c>
      <c r="C303" s="4">
        <v>400</v>
      </c>
      <c r="D303" s="4">
        <v>0</v>
      </c>
      <c r="E303" s="4">
        <v>0</v>
      </c>
      <c r="F303" s="4">
        <v>0</v>
      </c>
      <c r="G303" s="4">
        <v>400</v>
      </c>
      <c r="H303" s="2" t="s">
        <v>1224</v>
      </c>
      <c r="I303" s="107"/>
    </row>
    <row r="304" spans="1:9" ht="15" customHeight="1" x14ac:dyDescent="0.25">
      <c r="A304" s="3" t="s">
        <v>1284</v>
      </c>
      <c r="B304" s="2" t="s">
        <v>1285</v>
      </c>
      <c r="C304" s="4">
        <v>14790</v>
      </c>
      <c r="D304" s="4">
        <v>0</v>
      </c>
      <c r="E304" s="4">
        <v>0</v>
      </c>
      <c r="F304" s="4">
        <v>0</v>
      </c>
      <c r="G304" s="4">
        <v>14790</v>
      </c>
      <c r="H304" s="2" t="s">
        <v>1224</v>
      </c>
      <c r="I304" s="107"/>
    </row>
    <row r="305" spans="1:9" ht="15" customHeight="1" x14ac:dyDescent="0.25">
      <c r="A305" s="3" t="s">
        <v>1286</v>
      </c>
      <c r="B305" s="2" t="s">
        <v>1287</v>
      </c>
      <c r="C305" s="4">
        <v>200</v>
      </c>
      <c r="D305" s="4">
        <v>0</v>
      </c>
      <c r="E305" s="4">
        <v>0</v>
      </c>
      <c r="F305" s="4">
        <v>0</v>
      </c>
      <c r="G305" s="4">
        <v>200</v>
      </c>
      <c r="H305" s="2" t="s">
        <v>1224</v>
      </c>
      <c r="I305" s="107"/>
    </row>
    <row r="306" spans="1:9" ht="15" customHeight="1" x14ac:dyDescent="0.25">
      <c r="A306" s="3" t="s">
        <v>1288</v>
      </c>
      <c r="B306" s="2" t="s">
        <v>1289</v>
      </c>
      <c r="C306" s="4">
        <v>727</v>
      </c>
      <c r="D306" s="4">
        <v>0</v>
      </c>
      <c r="E306" s="4">
        <v>0</v>
      </c>
      <c r="F306" s="4">
        <v>0</v>
      </c>
      <c r="G306" s="4">
        <v>727</v>
      </c>
      <c r="H306" s="2" t="s">
        <v>1224</v>
      </c>
      <c r="I306" s="107"/>
    </row>
    <row r="307" spans="1:9" ht="15" customHeight="1" x14ac:dyDescent="0.25">
      <c r="A307" s="3" t="s">
        <v>1290</v>
      </c>
      <c r="B307" s="2" t="s">
        <v>1291</v>
      </c>
      <c r="C307" s="4">
        <v>600</v>
      </c>
      <c r="D307" s="4">
        <v>0</v>
      </c>
      <c r="E307" s="4">
        <v>0</v>
      </c>
      <c r="F307" s="4">
        <v>0</v>
      </c>
      <c r="G307" s="4">
        <v>600</v>
      </c>
      <c r="H307" s="2" t="s">
        <v>1224</v>
      </c>
      <c r="I307" s="107"/>
    </row>
    <row r="308" spans="1:9" ht="15" customHeight="1" x14ac:dyDescent="0.25">
      <c r="A308" s="3" t="s">
        <v>1326</v>
      </c>
      <c r="B308" s="2" t="s">
        <v>1327</v>
      </c>
      <c r="C308" s="4">
        <v>12017.1</v>
      </c>
      <c r="D308" s="4">
        <f>+C308</f>
        <v>12017.1</v>
      </c>
      <c r="E308" s="4">
        <v>0</v>
      </c>
      <c r="F308" s="4">
        <v>0</v>
      </c>
      <c r="G308" s="4">
        <v>0</v>
      </c>
      <c r="H308" s="2" t="s">
        <v>1224</v>
      </c>
      <c r="I308" s="107"/>
    </row>
    <row r="309" spans="1:9" ht="15" customHeight="1" x14ac:dyDescent="0.25">
      <c r="A309" s="3" t="s">
        <v>1328</v>
      </c>
      <c r="B309" s="2" t="s">
        <v>1329</v>
      </c>
      <c r="C309" s="4">
        <v>4895.55</v>
      </c>
      <c r="D309" s="4">
        <f>+C309</f>
        <v>4895.55</v>
      </c>
      <c r="E309" s="4">
        <v>0</v>
      </c>
      <c r="F309" s="4">
        <v>0</v>
      </c>
      <c r="G309" s="4">
        <v>0</v>
      </c>
      <c r="H309" s="2" t="s">
        <v>1224</v>
      </c>
      <c r="I309" s="107"/>
    </row>
    <row r="310" spans="1:9" ht="15" customHeight="1" x14ac:dyDescent="0.25">
      <c r="A310" s="3" t="s">
        <v>1292</v>
      </c>
      <c r="B310" s="2" t="s">
        <v>1293</v>
      </c>
      <c r="C310" s="4">
        <v>4251.3999999999996</v>
      </c>
      <c r="D310" s="4">
        <v>0</v>
      </c>
      <c r="E310" s="4">
        <v>0</v>
      </c>
      <c r="F310" s="4">
        <v>0</v>
      </c>
      <c r="G310" s="4">
        <v>4251.3999999999996</v>
      </c>
      <c r="H310" s="2" t="s">
        <v>1224</v>
      </c>
      <c r="I310" s="107"/>
    </row>
    <row r="311" spans="1:9" ht="15" customHeight="1" x14ac:dyDescent="0.25">
      <c r="A311" s="3" t="s">
        <v>1294</v>
      </c>
      <c r="B311" s="2" t="s">
        <v>1295</v>
      </c>
      <c r="C311" s="4">
        <v>2784</v>
      </c>
      <c r="D311" s="4">
        <v>0</v>
      </c>
      <c r="E311" s="4">
        <v>0</v>
      </c>
      <c r="F311" s="4">
        <v>0</v>
      </c>
      <c r="G311" s="4">
        <v>2784</v>
      </c>
      <c r="H311" s="2" t="s">
        <v>1224</v>
      </c>
      <c r="I311" s="107"/>
    </row>
    <row r="312" spans="1:9" ht="15" customHeight="1" x14ac:dyDescent="0.25">
      <c r="A312" s="3" t="s">
        <v>1296</v>
      </c>
      <c r="B312" s="2" t="s">
        <v>1297</v>
      </c>
      <c r="C312" s="4">
        <v>8274.1299999999992</v>
      </c>
      <c r="D312" s="4">
        <v>0</v>
      </c>
      <c r="E312" s="4">
        <v>0</v>
      </c>
      <c r="F312" s="4">
        <v>0</v>
      </c>
      <c r="G312" s="4">
        <v>8274.1299999999992</v>
      </c>
      <c r="H312" s="2" t="s">
        <v>1224</v>
      </c>
      <c r="I312" s="107"/>
    </row>
    <row r="313" spans="1:9" ht="15" customHeight="1" x14ac:dyDescent="0.25">
      <c r="A313" s="3" t="s">
        <v>1546</v>
      </c>
      <c r="B313" s="2" t="s">
        <v>1543</v>
      </c>
      <c r="C313" s="4">
        <v>61843.32</v>
      </c>
      <c r="D313" s="4">
        <f>+C313</f>
        <v>61843.32</v>
      </c>
      <c r="E313" s="4">
        <v>0</v>
      </c>
      <c r="F313" s="4">
        <v>0</v>
      </c>
      <c r="G313" s="4">
        <v>0</v>
      </c>
      <c r="H313" s="2" t="s">
        <v>1224</v>
      </c>
      <c r="I313" s="107"/>
    </row>
    <row r="314" spans="1:9" ht="15" customHeight="1" x14ac:dyDescent="0.25">
      <c r="A314" s="3" t="s">
        <v>1330</v>
      </c>
      <c r="B314" s="2" t="s">
        <v>1331</v>
      </c>
      <c r="C314" s="4">
        <v>3248</v>
      </c>
      <c r="D314" s="4">
        <f t="shared" ref="D314:D319" si="4">+C314</f>
        <v>3248</v>
      </c>
      <c r="E314" s="4">
        <v>0</v>
      </c>
      <c r="F314" s="4">
        <v>0</v>
      </c>
      <c r="G314" s="4">
        <v>0</v>
      </c>
      <c r="H314" s="2" t="s">
        <v>1224</v>
      </c>
      <c r="I314" s="107"/>
    </row>
    <row r="315" spans="1:9" ht="15" customHeight="1" x14ac:dyDescent="0.25">
      <c r="A315" s="3" t="s">
        <v>1332</v>
      </c>
      <c r="B315" s="2" t="s">
        <v>1333</v>
      </c>
      <c r="C315" s="4">
        <v>67093.27</v>
      </c>
      <c r="D315" s="4">
        <f t="shared" si="4"/>
        <v>67093.27</v>
      </c>
      <c r="E315" s="4">
        <v>0</v>
      </c>
      <c r="F315" s="4">
        <v>0</v>
      </c>
      <c r="G315" s="4">
        <v>0</v>
      </c>
      <c r="H315" s="2" t="s">
        <v>1224</v>
      </c>
      <c r="I315" s="107"/>
    </row>
    <row r="316" spans="1:9" ht="15" customHeight="1" x14ac:dyDescent="0.25">
      <c r="A316" s="3" t="s">
        <v>1298</v>
      </c>
      <c r="B316" s="2" t="s">
        <v>1299</v>
      </c>
      <c r="C316" s="4">
        <v>22</v>
      </c>
      <c r="D316" s="4">
        <v>0</v>
      </c>
      <c r="E316" s="4">
        <v>0</v>
      </c>
      <c r="F316" s="4">
        <v>0</v>
      </c>
      <c r="G316" s="4">
        <f>+C316</f>
        <v>22</v>
      </c>
      <c r="H316" s="2" t="s">
        <v>1224</v>
      </c>
      <c r="I316" s="107"/>
    </row>
    <row r="317" spans="1:9" ht="15" customHeight="1" x14ac:dyDescent="0.25">
      <c r="A317" s="3" t="s">
        <v>1334</v>
      </c>
      <c r="B317" s="2" t="s">
        <v>1335</v>
      </c>
      <c r="C317" s="4">
        <v>29928</v>
      </c>
      <c r="D317" s="4">
        <f t="shared" si="4"/>
        <v>29928</v>
      </c>
      <c r="E317" s="4">
        <v>0</v>
      </c>
      <c r="F317" s="4">
        <v>0</v>
      </c>
      <c r="G317" s="4">
        <v>0</v>
      </c>
      <c r="H317" s="2" t="s">
        <v>1224</v>
      </c>
      <c r="I317" s="107"/>
    </row>
    <row r="318" spans="1:9" ht="15" customHeight="1" x14ac:dyDescent="0.25">
      <c r="A318" s="3" t="s">
        <v>1300</v>
      </c>
      <c r="B318" s="2" t="s">
        <v>1301</v>
      </c>
      <c r="C318" s="4">
        <v>1656</v>
      </c>
      <c r="D318" s="4">
        <v>0</v>
      </c>
      <c r="E318" s="4">
        <v>0</v>
      </c>
      <c r="F318" s="4">
        <v>0</v>
      </c>
      <c r="G318" s="4">
        <f>+C318</f>
        <v>1656</v>
      </c>
      <c r="H318" s="2" t="s">
        <v>1224</v>
      </c>
      <c r="I318" s="107"/>
    </row>
    <row r="319" spans="1:9" ht="15" customHeight="1" x14ac:dyDescent="0.25">
      <c r="A319" s="3" t="s">
        <v>1302</v>
      </c>
      <c r="B319" s="2" t="s">
        <v>1303</v>
      </c>
      <c r="C319" s="4">
        <v>21491.32</v>
      </c>
      <c r="D319" s="4">
        <f t="shared" si="4"/>
        <v>21491.32</v>
      </c>
      <c r="E319" s="4">
        <v>0</v>
      </c>
      <c r="F319" s="4">
        <v>0</v>
      </c>
      <c r="G319" s="4">
        <v>0</v>
      </c>
      <c r="H319" s="2" t="s">
        <v>1224</v>
      </c>
      <c r="I319" s="107"/>
    </row>
    <row r="320" spans="1:9" ht="15" customHeight="1" x14ac:dyDescent="0.25">
      <c r="A320" s="3" t="s">
        <v>1304</v>
      </c>
      <c r="B320" s="2" t="s">
        <v>1305</v>
      </c>
      <c r="C320" s="4">
        <v>2088</v>
      </c>
      <c r="D320" s="4">
        <v>0</v>
      </c>
      <c r="E320" s="4">
        <v>0</v>
      </c>
      <c r="F320" s="4">
        <v>0</v>
      </c>
      <c r="G320" s="4">
        <v>2088</v>
      </c>
      <c r="H320" s="2" t="s">
        <v>1224</v>
      </c>
      <c r="I320" s="107"/>
    </row>
    <row r="321" spans="1:9" ht="15" customHeight="1" x14ac:dyDescent="0.25">
      <c r="A321" s="3" t="s">
        <v>1338</v>
      </c>
      <c r="B321" s="2" t="s">
        <v>1339</v>
      </c>
      <c r="C321" s="4">
        <v>5800</v>
      </c>
      <c r="D321" s="4">
        <f>+C321</f>
        <v>5800</v>
      </c>
      <c r="E321" s="4">
        <v>0</v>
      </c>
      <c r="F321" s="4">
        <v>0</v>
      </c>
      <c r="G321" s="4">
        <v>0</v>
      </c>
      <c r="H321" s="2" t="s">
        <v>1224</v>
      </c>
      <c r="I321" s="107"/>
    </row>
    <row r="322" spans="1:9" ht="15" customHeight="1" x14ac:dyDescent="0.25">
      <c r="A322" s="3" t="s">
        <v>1336</v>
      </c>
      <c r="B322" s="2" t="s">
        <v>1337</v>
      </c>
      <c r="C322" s="4">
        <v>953.29</v>
      </c>
      <c r="D322" s="4">
        <f>+C322</f>
        <v>953.29</v>
      </c>
      <c r="E322" s="4">
        <v>0</v>
      </c>
      <c r="F322" s="4">
        <v>0</v>
      </c>
      <c r="G322" s="4">
        <v>0</v>
      </c>
      <c r="H322" s="2" t="s">
        <v>1224</v>
      </c>
      <c r="I322" s="107"/>
    </row>
    <row r="323" spans="1:9" ht="15" customHeight="1" x14ac:dyDescent="0.25">
      <c r="A323" s="3" t="s">
        <v>1306</v>
      </c>
      <c r="B323" s="2" t="s">
        <v>1198</v>
      </c>
      <c r="C323" s="4">
        <v>1076.76</v>
      </c>
      <c r="D323" s="4">
        <v>0</v>
      </c>
      <c r="E323" s="4">
        <v>0</v>
      </c>
      <c r="F323" s="4">
        <v>0</v>
      </c>
      <c r="G323" s="4">
        <v>1076.76</v>
      </c>
      <c r="H323" s="2" t="s">
        <v>1224</v>
      </c>
      <c r="I323" s="107"/>
    </row>
    <row r="324" spans="1:9" ht="15" customHeight="1" x14ac:dyDescent="0.25">
      <c r="A324" s="3" t="s">
        <v>1307</v>
      </c>
      <c r="B324" s="2" t="s">
        <v>1308</v>
      </c>
      <c r="C324" s="4">
        <v>730.8</v>
      </c>
      <c r="D324" s="4">
        <f t="shared" ref="D324:D328" si="5">+C324</f>
        <v>730.8</v>
      </c>
      <c r="E324" s="4">
        <v>0</v>
      </c>
      <c r="F324" s="4">
        <v>0</v>
      </c>
      <c r="G324" s="4">
        <v>0</v>
      </c>
      <c r="H324" s="2" t="s">
        <v>1224</v>
      </c>
      <c r="I324" s="107"/>
    </row>
    <row r="325" spans="1:9" ht="15" customHeight="1" x14ac:dyDescent="0.25">
      <c r="A325" s="3" t="s">
        <v>1340</v>
      </c>
      <c r="B325" s="2" t="s">
        <v>1048</v>
      </c>
      <c r="C325" s="4">
        <v>9155.2999999999993</v>
      </c>
      <c r="D325" s="4">
        <f t="shared" si="5"/>
        <v>9155.2999999999993</v>
      </c>
      <c r="E325" s="4">
        <v>0</v>
      </c>
      <c r="F325" s="4">
        <v>0</v>
      </c>
      <c r="G325" s="4">
        <v>0</v>
      </c>
      <c r="H325" s="2" t="s">
        <v>1224</v>
      </c>
      <c r="I325" s="107"/>
    </row>
    <row r="326" spans="1:9" ht="15" customHeight="1" x14ac:dyDescent="0.25">
      <c r="A326" s="3" t="s">
        <v>1309</v>
      </c>
      <c r="B326" s="2" t="s">
        <v>1310</v>
      </c>
      <c r="C326" s="4">
        <v>246.3</v>
      </c>
      <c r="D326" s="4">
        <v>0</v>
      </c>
      <c r="E326" s="4">
        <v>0</v>
      </c>
      <c r="F326" s="4">
        <v>0</v>
      </c>
      <c r="G326" s="4">
        <f>+C326</f>
        <v>246.3</v>
      </c>
      <c r="H326" s="2" t="s">
        <v>1224</v>
      </c>
      <c r="I326" s="107"/>
    </row>
    <row r="327" spans="1:9" ht="15" customHeight="1" x14ac:dyDescent="0.25">
      <c r="A327" s="3" t="s">
        <v>1341</v>
      </c>
      <c r="B327" s="2" t="s">
        <v>1342</v>
      </c>
      <c r="C327" s="4">
        <v>7245</v>
      </c>
      <c r="D327" s="4">
        <f t="shared" si="5"/>
        <v>7245</v>
      </c>
      <c r="E327" s="4">
        <v>0</v>
      </c>
      <c r="F327" s="4">
        <v>0</v>
      </c>
      <c r="G327" s="4">
        <v>0</v>
      </c>
      <c r="H327" s="2" t="s">
        <v>1224</v>
      </c>
      <c r="I327" s="107"/>
    </row>
    <row r="328" spans="1:9" ht="15" customHeight="1" x14ac:dyDescent="0.25">
      <c r="A328" s="3" t="s">
        <v>1343</v>
      </c>
      <c r="B328" s="2" t="s">
        <v>1344</v>
      </c>
      <c r="C328" s="4">
        <v>11084.85</v>
      </c>
      <c r="D328" s="4">
        <f t="shared" si="5"/>
        <v>11084.85</v>
      </c>
      <c r="E328" s="4">
        <v>0</v>
      </c>
      <c r="F328" s="4">
        <v>0</v>
      </c>
      <c r="G328" s="4">
        <v>0</v>
      </c>
      <c r="H328" s="2" t="s">
        <v>1224</v>
      </c>
      <c r="I328" s="107"/>
    </row>
    <row r="329" spans="1:9" ht="15" customHeight="1" x14ac:dyDescent="0.25">
      <c r="A329" s="3" t="s">
        <v>1311</v>
      </c>
      <c r="B329" s="2" t="s">
        <v>1312</v>
      </c>
      <c r="C329" s="4">
        <v>6</v>
      </c>
      <c r="D329" s="4">
        <v>0</v>
      </c>
      <c r="E329" s="4">
        <v>0</v>
      </c>
      <c r="F329" s="4">
        <v>0</v>
      </c>
      <c r="G329" s="4">
        <f>+C329</f>
        <v>6</v>
      </c>
      <c r="H329" s="2" t="s">
        <v>1224</v>
      </c>
      <c r="I329" s="107"/>
    </row>
    <row r="330" spans="1:9" ht="15" customHeight="1" x14ac:dyDescent="0.25">
      <c r="A330" s="3" t="s">
        <v>1313</v>
      </c>
      <c r="B330" s="2" t="s">
        <v>1314</v>
      </c>
      <c r="C330" s="4">
        <v>5903.36</v>
      </c>
      <c r="D330" s="4">
        <v>5903.36</v>
      </c>
      <c r="E330" s="4">
        <v>0</v>
      </c>
      <c r="F330" s="4">
        <v>0</v>
      </c>
      <c r="G330" s="4">
        <v>0</v>
      </c>
      <c r="H330" s="2" t="s">
        <v>1224</v>
      </c>
      <c r="I330" s="107"/>
    </row>
    <row r="331" spans="1:9" ht="15" customHeight="1" x14ac:dyDescent="0.25">
      <c r="A331" s="3" t="s">
        <v>1315</v>
      </c>
      <c r="B331" s="2" t="s">
        <v>1316</v>
      </c>
      <c r="C331" s="4">
        <v>13674.08</v>
      </c>
      <c r="D331" s="4">
        <f t="shared" ref="D331:D336" si="6">+C331</f>
        <v>13674.08</v>
      </c>
      <c r="E331" s="4">
        <v>0</v>
      </c>
      <c r="F331" s="4">
        <v>0</v>
      </c>
      <c r="G331" s="4">
        <v>0</v>
      </c>
      <c r="H331" s="2" t="s">
        <v>1224</v>
      </c>
      <c r="I331" s="107"/>
    </row>
    <row r="332" spans="1:9" ht="15" customHeight="1" x14ac:dyDescent="0.25">
      <c r="A332" s="3" t="s">
        <v>1345</v>
      </c>
      <c r="B332" s="2" t="s">
        <v>1346</v>
      </c>
      <c r="C332" s="4">
        <v>6960</v>
      </c>
      <c r="D332" s="4">
        <f t="shared" si="6"/>
        <v>6960</v>
      </c>
      <c r="E332" s="4">
        <v>0</v>
      </c>
      <c r="F332" s="4">
        <v>0</v>
      </c>
      <c r="G332" s="4">
        <v>0</v>
      </c>
      <c r="H332" s="2" t="s">
        <v>1224</v>
      </c>
      <c r="I332" s="107"/>
    </row>
    <row r="333" spans="1:9" ht="15" customHeight="1" x14ac:dyDescent="0.25">
      <c r="A333" s="3" t="s">
        <v>1347</v>
      </c>
      <c r="B333" s="2" t="s">
        <v>1348</v>
      </c>
      <c r="C333" s="4">
        <v>4866.2</v>
      </c>
      <c r="D333" s="4">
        <f t="shared" si="6"/>
        <v>4866.2</v>
      </c>
      <c r="E333" s="4">
        <v>0</v>
      </c>
      <c r="F333" s="4">
        <v>0</v>
      </c>
      <c r="G333" s="4">
        <v>0</v>
      </c>
      <c r="H333" s="2" t="s">
        <v>1224</v>
      </c>
      <c r="I333" s="107"/>
    </row>
    <row r="334" spans="1:9" ht="15" customHeight="1" x14ac:dyDescent="0.25">
      <c r="A334" s="3" t="s">
        <v>1349</v>
      </c>
      <c r="B334" s="2" t="s">
        <v>1350</v>
      </c>
      <c r="C334" s="4">
        <v>5175</v>
      </c>
      <c r="D334" s="4">
        <f t="shared" si="6"/>
        <v>5175</v>
      </c>
      <c r="E334" s="4">
        <v>0</v>
      </c>
      <c r="F334" s="4">
        <v>0</v>
      </c>
      <c r="G334" s="4">
        <v>0</v>
      </c>
      <c r="H334" s="2" t="s">
        <v>1224</v>
      </c>
      <c r="I334" s="107"/>
    </row>
    <row r="335" spans="1:9" ht="15" customHeight="1" x14ac:dyDescent="0.25">
      <c r="A335" s="3" t="s">
        <v>1351</v>
      </c>
      <c r="B335" s="2" t="s">
        <v>1352</v>
      </c>
      <c r="C335" s="4">
        <v>6984.92</v>
      </c>
      <c r="D335" s="4">
        <f t="shared" si="6"/>
        <v>6984.92</v>
      </c>
      <c r="E335" s="4">
        <v>0</v>
      </c>
      <c r="F335" s="4">
        <v>0</v>
      </c>
      <c r="G335" s="4">
        <v>0</v>
      </c>
      <c r="H335" s="2" t="s">
        <v>1224</v>
      </c>
      <c r="I335" s="107"/>
    </row>
    <row r="336" spans="1:9" ht="15" customHeight="1" x14ac:dyDescent="0.25">
      <c r="A336" s="3" t="s">
        <v>1317</v>
      </c>
      <c r="B336" s="2" t="s">
        <v>1318</v>
      </c>
      <c r="C336" s="4">
        <v>754</v>
      </c>
      <c r="D336" s="4">
        <f t="shared" si="6"/>
        <v>754</v>
      </c>
      <c r="E336" s="4">
        <v>0</v>
      </c>
      <c r="F336" s="4">
        <v>0</v>
      </c>
      <c r="G336" s="4">
        <v>0</v>
      </c>
      <c r="H336" s="2" t="s">
        <v>1224</v>
      </c>
      <c r="I336" s="107"/>
    </row>
    <row r="337" spans="1:9" ht="15" customHeight="1" x14ac:dyDescent="0.25">
      <c r="A337" s="3" t="s">
        <v>1353</v>
      </c>
      <c r="B337" s="2" t="s">
        <v>1354</v>
      </c>
      <c r="C337" s="4">
        <v>18603.75</v>
      </c>
      <c r="D337" s="4">
        <f t="shared" ref="D337:D372" si="7">+C337</f>
        <v>18603.75</v>
      </c>
      <c r="E337" s="4">
        <v>0</v>
      </c>
      <c r="F337" s="4">
        <v>0</v>
      </c>
      <c r="G337" s="4">
        <v>0</v>
      </c>
      <c r="H337" s="2" t="s">
        <v>1224</v>
      </c>
      <c r="I337" s="107"/>
    </row>
    <row r="338" spans="1:9" ht="15" customHeight="1" x14ac:dyDescent="0.25">
      <c r="A338" s="3" t="s">
        <v>1355</v>
      </c>
      <c r="B338" s="2" t="s">
        <v>1356</v>
      </c>
      <c r="C338" s="4">
        <v>7892.5</v>
      </c>
      <c r="D338" s="4">
        <f t="shared" si="7"/>
        <v>7892.5</v>
      </c>
      <c r="E338" s="4">
        <v>0</v>
      </c>
      <c r="F338" s="4">
        <v>0</v>
      </c>
      <c r="G338" s="4">
        <v>0</v>
      </c>
      <c r="H338" s="2" t="s">
        <v>1224</v>
      </c>
      <c r="I338" s="107"/>
    </row>
    <row r="339" spans="1:9" ht="15" customHeight="1" x14ac:dyDescent="0.25">
      <c r="A339" s="3" t="s">
        <v>1357</v>
      </c>
      <c r="B339" s="2" t="s">
        <v>1220</v>
      </c>
      <c r="C339" s="4">
        <v>13475.7</v>
      </c>
      <c r="D339" s="4">
        <f t="shared" si="7"/>
        <v>13475.7</v>
      </c>
      <c r="E339" s="4">
        <v>0</v>
      </c>
      <c r="F339" s="4">
        <v>0</v>
      </c>
      <c r="G339" s="4">
        <v>0</v>
      </c>
      <c r="H339" s="2" t="s">
        <v>1224</v>
      </c>
      <c r="I339" s="107"/>
    </row>
    <row r="340" spans="1:9" ht="15" customHeight="1" x14ac:dyDescent="0.25">
      <c r="A340" s="3" t="s">
        <v>1358</v>
      </c>
      <c r="B340" s="2" t="s">
        <v>1359</v>
      </c>
      <c r="C340" s="4">
        <v>4999.6000000000004</v>
      </c>
      <c r="D340" s="4">
        <f t="shared" si="7"/>
        <v>4999.6000000000004</v>
      </c>
      <c r="E340" s="4">
        <v>0</v>
      </c>
      <c r="F340" s="4">
        <v>0</v>
      </c>
      <c r="G340" s="4">
        <v>0</v>
      </c>
      <c r="H340" s="2" t="s">
        <v>1224</v>
      </c>
      <c r="I340" s="107"/>
    </row>
    <row r="341" spans="1:9" ht="15" customHeight="1" x14ac:dyDescent="0.25">
      <c r="A341" s="3" t="s">
        <v>1360</v>
      </c>
      <c r="B341" s="2" t="s">
        <v>1361</v>
      </c>
      <c r="C341" s="4">
        <v>218156.84</v>
      </c>
      <c r="D341" s="4">
        <f>+C341</f>
        <v>218156.84</v>
      </c>
      <c r="E341" s="4">
        <v>0</v>
      </c>
      <c r="F341" s="4">
        <v>0</v>
      </c>
      <c r="G341" s="4">
        <f>+C341-D341</f>
        <v>0</v>
      </c>
      <c r="H341" s="2" t="s">
        <v>1224</v>
      </c>
      <c r="I341" s="107"/>
    </row>
    <row r="342" spans="1:9" ht="15" customHeight="1" x14ac:dyDescent="0.25">
      <c r="A342" s="3" t="s">
        <v>1362</v>
      </c>
      <c r="B342" s="2" t="s">
        <v>1363</v>
      </c>
      <c r="C342" s="4">
        <v>74240</v>
      </c>
      <c r="D342" s="4">
        <f t="shared" si="7"/>
        <v>74240</v>
      </c>
      <c r="E342" s="4">
        <v>0</v>
      </c>
      <c r="F342" s="4">
        <v>0</v>
      </c>
      <c r="G342" s="4">
        <v>0</v>
      </c>
      <c r="H342" s="2" t="s">
        <v>1224</v>
      </c>
      <c r="I342" s="107"/>
    </row>
    <row r="343" spans="1:9" ht="15" customHeight="1" x14ac:dyDescent="0.25">
      <c r="A343" s="3" t="s">
        <v>1364</v>
      </c>
      <c r="B343" s="2" t="s">
        <v>1365</v>
      </c>
      <c r="C343" s="4">
        <v>7452</v>
      </c>
      <c r="D343" s="4">
        <f t="shared" si="7"/>
        <v>7452</v>
      </c>
      <c r="E343" s="4">
        <v>0</v>
      </c>
      <c r="F343" s="4">
        <v>0</v>
      </c>
      <c r="G343" s="4">
        <v>0</v>
      </c>
      <c r="H343" s="2" t="s">
        <v>1224</v>
      </c>
      <c r="I343" s="107"/>
    </row>
    <row r="344" spans="1:9" ht="15" customHeight="1" x14ac:dyDescent="0.25">
      <c r="A344" s="3" t="s">
        <v>1366</v>
      </c>
      <c r="B344" s="2" t="s">
        <v>1367</v>
      </c>
      <c r="C344" s="4">
        <v>19657.990000000002</v>
      </c>
      <c r="D344" s="4">
        <f t="shared" si="7"/>
        <v>19657.990000000002</v>
      </c>
      <c r="E344" s="4">
        <v>0</v>
      </c>
      <c r="F344" s="4">
        <v>0</v>
      </c>
      <c r="G344" s="4">
        <v>0</v>
      </c>
      <c r="H344" s="2" t="s">
        <v>1224</v>
      </c>
      <c r="I344" s="107"/>
    </row>
    <row r="345" spans="1:9" ht="15" customHeight="1" x14ac:dyDescent="0.25">
      <c r="A345" s="3" t="s">
        <v>1368</v>
      </c>
      <c r="B345" s="2" t="s">
        <v>1369</v>
      </c>
      <c r="C345" s="4">
        <v>37700</v>
      </c>
      <c r="D345" s="4">
        <f t="shared" si="7"/>
        <v>37700</v>
      </c>
      <c r="E345" s="4">
        <v>0</v>
      </c>
      <c r="F345" s="4">
        <v>0</v>
      </c>
      <c r="G345" s="4">
        <v>0</v>
      </c>
      <c r="H345" s="2" t="s">
        <v>1224</v>
      </c>
      <c r="I345" s="107"/>
    </row>
    <row r="346" spans="1:9" ht="15" customHeight="1" x14ac:dyDescent="0.25">
      <c r="A346" s="3" t="s">
        <v>1370</v>
      </c>
      <c r="B346" s="2" t="s">
        <v>1371</v>
      </c>
      <c r="C346" s="4">
        <v>18180</v>
      </c>
      <c r="D346" s="4">
        <f t="shared" si="7"/>
        <v>18180</v>
      </c>
      <c r="E346" s="4">
        <v>0</v>
      </c>
      <c r="F346" s="4">
        <v>0</v>
      </c>
      <c r="G346" s="4">
        <v>0</v>
      </c>
      <c r="H346" s="2" t="s">
        <v>1224</v>
      </c>
      <c r="I346" s="107"/>
    </row>
    <row r="347" spans="1:9" ht="15" customHeight="1" x14ac:dyDescent="0.25">
      <c r="A347" s="3" t="s">
        <v>1372</v>
      </c>
      <c r="B347" s="2" t="s">
        <v>1373</v>
      </c>
      <c r="C347" s="4">
        <v>3968.8</v>
      </c>
      <c r="D347" s="4">
        <f t="shared" si="7"/>
        <v>3968.8</v>
      </c>
      <c r="E347" s="4">
        <v>0</v>
      </c>
      <c r="F347" s="4">
        <v>0</v>
      </c>
      <c r="G347" s="4">
        <v>0</v>
      </c>
      <c r="H347" s="2" t="s">
        <v>1224</v>
      </c>
      <c r="I347" s="107"/>
    </row>
    <row r="348" spans="1:9" ht="15" customHeight="1" x14ac:dyDescent="0.25">
      <c r="A348" s="3" t="s">
        <v>1374</v>
      </c>
      <c r="B348" s="2" t="s">
        <v>1375</v>
      </c>
      <c r="C348" s="4">
        <v>9764.15</v>
      </c>
      <c r="D348" s="4">
        <f t="shared" si="7"/>
        <v>9764.15</v>
      </c>
      <c r="E348" s="4">
        <v>0</v>
      </c>
      <c r="F348" s="4">
        <v>0</v>
      </c>
      <c r="G348" s="4">
        <v>0</v>
      </c>
      <c r="H348" s="2" t="s">
        <v>1224</v>
      </c>
      <c r="I348" s="107"/>
    </row>
    <row r="349" spans="1:9" ht="15" customHeight="1" x14ac:dyDescent="0.25">
      <c r="A349" s="3" t="s">
        <v>1376</v>
      </c>
      <c r="B349" s="2" t="s">
        <v>1377</v>
      </c>
      <c r="C349" s="4">
        <v>4059</v>
      </c>
      <c r="D349" s="4">
        <f t="shared" si="7"/>
        <v>4059</v>
      </c>
      <c r="E349" s="4">
        <v>0</v>
      </c>
      <c r="F349" s="4">
        <v>0</v>
      </c>
      <c r="G349" s="4">
        <v>0</v>
      </c>
      <c r="H349" s="2" t="s">
        <v>1224</v>
      </c>
      <c r="I349" s="107"/>
    </row>
    <row r="350" spans="1:9" ht="15" customHeight="1" x14ac:dyDescent="0.25">
      <c r="A350" s="3" t="s">
        <v>1378</v>
      </c>
      <c r="B350" s="2" t="s">
        <v>1379</v>
      </c>
      <c r="C350" s="4">
        <v>5175</v>
      </c>
      <c r="D350" s="4">
        <f t="shared" si="7"/>
        <v>5175</v>
      </c>
      <c r="E350" s="4">
        <v>0</v>
      </c>
      <c r="F350" s="4">
        <v>0</v>
      </c>
      <c r="G350" s="4">
        <v>0</v>
      </c>
      <c r="H350" s="2" t="s">
        <v>1224</v>
      </c>
      <c r="I350" s="107"/>
    </row>
    <row r="351" spans="1:9" ht="15" customHeight="1" x14ac:dyDescent="0.25">
      <c r="A351" s="3" t="s">
        <v>1380</v>
      </c>
      <c r="B351" s="2" t="s">
        <v>1381</v>
      </c>
      <c r="C351" s="4">
        <v>22656.82</v>
      </c>
      <c r="D351" s="4">
        <v>0</v>
      </c>
      <c r="E351" s="4">
        <v>0</v>
      </c>
      <c r="F351" s="4">
        <v>0</v>
      </c>
      <c r="G351" s="4">
        <f>+C351</f>
        <v>22656.82</v>
      </c>
      <c r="H351" s="2" t="s">
        <v>1224</v>
      </c>
      <c r="I351" s="107"/>
    </row>
    <row r="352" spans="1:9" ht="15" customHeight="1" x14ac:dyDescent="0.25">
      <c r="A352" s="3" t="s">
        <v>1382</v>
      </c>
      <c r="B352" s="2" t="s">
        <v>1383</v>
      </c>
      <c r="C352" s="4">
        <v>5998.3</v>
      </c>
      <c r="D352" s="4">
        <f t="shared" si="7"/>
        <v>5998.3</v>
      </c>
      <c r="E352" s="4">
        <v>0</v>
      </c>
      <c r="F352" s="4">
        <v>0</v>
      </c>
      <c r="G352" s="4">
        <v>0</v>
      </c>
      <c r="H352" s="2" t="s">
        <v>1224</v>
      </c>
      <c r="I352" s="107"/>
    </row>
    <row r="353" spans="1:9" ht="15" customHeight="1" x14ac:dyDescent="0.25">
      <c r="A353" s="3" t="s">
        <v>1384</v>
      </c>
      <c r="B353" s="2" t="s">
        <v>1385</v>
      </c>
      <c r="C353" s="4">
        <v>8997.4500000000007</v>
      </c>
      <c r="D353" s="4">
        <f t="shared" si="7"/>
        <v>8997.4500000000007</v>
      </c>
      <c r="E353" s="4">
        <v>0</v>
      </c>
      <c r="F353" s="4">
        <v>0</v>
      </c>
      <c r="G353" s="4">
        <v>0</v>
      </c>
      <c r="H353" s="2" t="s">
        <v>1224</v>
      </c>
      <c r="I353" s="107"/>
    </row>
    <row r="354" spans="1:9" ht="15" customHeight="1" x14ac:dyDescent="0.25">
      <c r="A354" s="3" t="s">
        <v>1386</v>
      </c>
      <c r="B354" s="2" t="s">
        <v>1387</v>
      </c>
      <c r="C354" s="4">
        <v>2976.6</v>
      </c>
      <c r="D354" s="4">
        <f t="shared" si="7"/>
        <v>2976.6</v>
      </c>
      <c r="E354" s="4">
        <v>0</v>
      </c>
      <c r="F354" s="4">
        <v>0</v>
      </c>
      <c r="G354" s="4">
        <v>0</v>
      </c>
      <c r="H354" s="2" t="s">
        <v>1224</v>
      </c>
      <c r="I354" s="107"/>
    </row>
    <row r="355" spans="1:9" ht="15" customHeight="1" x14ac:dyDescent="0.25">
      <c r="A355" s="3" t="s">
        <v>1319</v>
      </c>
      <c r="B355" s="2" t="s">
        <v>1320</v>
      </c>
      <c r="C355" s="4">
        <v>1757.4</v>
      </c>
      <c r="D355" s="4">
        <f t="shared" si="7"/>
        <v>1757.4</v>
      </c>
      <c r="E355" s="4">
        <v>0</v>
      </c>
      <c r="F355" s="4">
        <v>0</v>
      </c>
      <c r="G355" s="4">
        <v>0</v>
      </c>
      <c r="H355" s="2" t="s">
        <v>1224</v>
      </c>
      <c r="I355" s="107"/>
    </row>
    <row r="356" spans="1:9" ht="15" customHeight="1" x14ac:dyDescent="0.25">
      <c r="A356" s="3" t="s">
        <v>1388</v>
      </c>
      <c r="B356" s="2" t="s">
        <v>1389</v>
      </c>
      <c r="C356" s="4">
        <v>6945.4</v>
      </c>
      <c r="D356" s="4">
        <f t="shared" si="7"/>
        <v>6945.4</v>
      </c>
      <c r="E356" s="4">
        <v>0</v>
      </c>
      <c r="F356" s="4">
        <v>0</v>
      </c>
      <c r="G356" s="4">
        <v>0</v>
      </c>
      <c r="H356" s="2" t="s">
        <v>1224</v>
      </c>
      <c r="I356" s="107"/>
    </row>
    <row r="357" spans="1:9" ht="15" customHeight="1" x14ac:dyDescent="0.25">
      <c r="A357" s="3" t="s">
        <v>1321</v>
      </c>
      <c r="B357" s="2" t="s">
        <v>1322</v>
      </c>
      <c r="C357" s="4">
        <v>6201.25</v>
      </c>
      <c r="D357" s="4">
        <f t="shared" si="7"/>
        <v>6201.25</v>
      </c>
      <c r="E357" s="4">
        <v>0</v>
      </c>
      <c r="F357" s="4">
        <v>0</v>
      </c>
      <c r="G357" s="4">
        <v>0</v>
      </c>
      <c r="H357" s="2" t="s">
        <v>1224</v>
      </c>
      <c r="I357" s="107"/>
    </row>
    <row r="358" spans="1:9" ht="15" customHeight="1" x14ac:dyDescent="0.25">
      <c r="A358" s="3" t="s">
        <v>1390</v>
      </c>
      <c r="B358" s="2" t="s">
        <v>1391</v>
      </c>
      <c r="C358" s="4">
        <v>11597.14</v>
      </c>
      <c r="D358" s="4">
        <f t="shared" si="7"/>
        <v>11597.14</v>
      </c>
      <c r="E358" s="4">
        <v>0</v>
      </c>
      <c r="F358" s="4">
        <v>0</v>
      </c>
      <c r="G358" s="4">
        <v>0</v>
      </c>
      <c r="H358" s="2" t="s">
        <v>1224</v>
      </c>
      <c r="I358" s="107"/>
    </row>
    <row r="359" spans="1:9" ht="15" customHeight="1" x14ac:dyDescent="0.25">
      <c r="A359" s="3" t="s">
        <v>1392</v>
      </c>
      <c r="B359" s="2" t="s">
        <v>1393</v>
      </c>
      <c r="C359" s="4">
        <v>3066.8</v>
      </c>
      <c r="D359" s="4">
        <f t="shared" si="7"/>
        <v>3066.8</v>
      </c>
      <c r="E359" s="4">
        <v>0</v>
      </c>
      <c r="F359" s="4">
        <v>0</v>
      </c>
      <c r="G359" s="4">
        <v>0</v>
      </c>
      <c r="H359" s="2" t="s">
        <v>1224</v>
      </c>
      <c r="I359" s="107"/>
    </row>
    <row r="360" spans="1:9" ht="15" customHeight="1" x14ac:dyDescent="0.25">
      <c r="A360" s="3" t="s">
        <v>1394</v>
      </c>
      <c r="B360" s="2" t="s">
        <v>1395</v>
      </c>
      <c r="C360" s="4">
        <v>3923.7</v>
      </c>
      <c r="D360" s="4">
        <f t="shared" si="7"/>
        <v>3923.7</v>
      </c>
      <c r="E360" s="4">
        <v>0</v>
      </c>
      <c r="F360" s="4">
        <v>0</v>
      </c>
      <c r="G360" s="4">
        <v>0</v>
      </c>
      <c r="H360" s="2" t="s">
        <v>1224</v>
      </c>
      <c r="I360" s="107"/>
    </row>
    <row r="361" spans="1:9" ht="15" customHeight="1" x14ac:dyDescent="0.25">
      <c r="A361" s="3" t="s">
        <v>1396</v>
      </c>
      <c r="B361" s="2" t="s">
        <v>1397</v>
      </c>
      <c r="C361" s="4">
        <v>3757.05</v>
      </c>
      <c r="D361" s="4">
        <f t="shared" si="7"/>
        <v>3757.05</v>
      </c>
      <c r="E361" s="4">
        <v>0</v>
      </c>
      <c r="F361" s="4">
        <v>0</v>
      </c>
      <c r="G361" s="4">
        <v>0</v>
      </c>
      <c r="H361" s="2" t="s">
        <v>1224</v>
      </c>
      <c r="I361" s="107"/>
    </row>
    <row r="362" spans="1:9" ht="15" customHeight="1" x14ac:dyDescent="0.25">
      <c r="A362" s="3" t="s">
        <v>1398</v>
      </c>
      <c r="B362" s="2" t="s">
        <v>1399</v>
      </c>
      <c r="C362" s="4">
        <v>4329.6000000000004</v>
      </c>
      <c r="D362" s="4">
        <f t="shared" si="7"/>
        <v>4329.6000000000004</v>
      </c>
      <c r="E362" s="4">
        <v>0</v>
      </c>
      <c r="F362" s="4">
        <v>0</v>
      </c>
      <c r="G362" s="4">
        <v>0</v>
      </c>
      <c r="H362" s="2" t="s">
        <v>1224</v>
      </c>
      <c r="I362" s="107"/>
    </row>
    <row r="363" spans="1:9" ht="15" customHeight="1" x14ac:dyDescent="0.25">
      <c r="A363" s="3" t="s">
        <v>1400</v>
      </c>
      <c r="B363" s="2" t="s">
        <v>1401</v>
      </c>
      <c r="C363" s="4">
        <v>12447.6</v>
      </c>
      <c r="D363" s="4">
        <f t="shared" si="7"/>
        <v>12447.6</v>
      </c>
      <c r="E363" s="4">
        <v>0</v>
      </c>
      <c r="F363" s="4">
        <v>0</v>
      </c>
      <c r="G363" s="4">
        <v>0</v>
      </c>
      <c r="H363" s="2" t="s">
        <v>1224</v>
      </c>
      <c r="I363" s="107"/>
    </row>
    <row r="364" spans="1:9" ht="15" customHeight="1" x14ac:dyDescent="0.25">
      <c r="A364" s="3" t="s">
        <v>1402</v>
      </c>
      <c r="B364" s="2" t="s">
        <v>1403</v>
      </c>
      <c r="C364" s="4">
        <v>11218.63</v>
      </c>
      <c r="D364" s="4">
        <f t="shared" si="7"/>
        <v>11218.63</v>
      </c>
      <c r="E364" s="4">
        <v>0</v>
      </c>
      <c r="F364" s="4">
        <v>0</v>
      </c>
      <c r="G364" s="4">
        <v>0</v>
      </c>
      <c r="H364" s="2" t="s">
        <v>1224</v>
      </c>
      <c r="I364" s="107"/>
    </row>
    <row r="365" spans="1:9" ht="15" customHeight="1" x14ac:dyDescent="0.25">
      <c r="A365" s="3" t="s">
        <v>1404</v>
      </c>
      <c r="B365" s="2" t="s">
        <v>1405</v>
      </c>
      <c r="C365" s="4">
        <v>7208.24</v>
      </c>
      <c r="D365" s="4">
        <f t="shared" si="7"/>
        <v>7208.24</v>
      </c>
      <c r="E365" s="4">
        <v>0</v>
      </c>
      <c r="F365" s="4">
        <v>0</v>
      </c>
      <c r="G365" s="4">
        <v>0</v>
      </c>
      <c r="H365" s="2" t="s">
        <v>1224</v>
      </c>
      <c r="I365" s="107"/>
    </row>
    <row r="366" spans="1:9" ht="15" customHeight="1" x14ac:dyDescent="0.25">
      <c r="A366" s="3" t="s">
        <v>1406</v>
      </c>
      <c r="B366" s="2" t="s">
        <v>1407</v>
      </c>
      <c r="C366" s="4">
        <v>8118</v>
      </c>
      <c r="D366" s="4">
        <f t="shared" si="7"/>
        <v>8118</v>
      </c>
      <c r="E366" s="4">
        <v>0</v>
      </c>
      <c r="F366" s="4">
        <v>0</v>
      </c>
      <c r="G366" s="4">
        <v>0</v>
      </c>
      <c r="H366" s="2" t="s">
        <v>1224</v>
      </c>
      <c r="I366" s="107"/>
    </row>
    <row r="367" spans="1:9" ht="15" customHeight="1" x14ac:dyDescent="0.25">
      <c r="A367" s="3" t="s">
        <v>1408</v>
      </c>
      <c r="B367" s="2" t="s">
        <v>1409</v>
      </c>
      <c r="C367" s="4">
        <v>11275</v>
      </c>
      <c r="D367" s="4">
        <f t="shared" si="7"/>
        <v>11275</v>
      </c>
      <c r="E367" s="4">
        <v>0</v>
      </c>
      <c r="F367" s="4">
        <v>0</v>
      </c>
      <c r="G367" s="4">
        <v>0</v>
      </c>
      <c r="H367" s="2" t="s">
        <v>1224</v>
      </c>
      <c r="I367" s="107"/>
    </row>
    <row r="368" spans="1:9" ht="15" customHeight="1" x14ac:dyDescent="0.25">
      <c r="A368" s="3" t="s">
        <v>1410</v>
      </c>
      <c r="B368" s="2" t="s">
        <v>1411</v>
      </c>
      <c r="C368" s="4">
        <v>9736.18</v>
      </c>
      <c r="D368" s="4">
        <f t="shared" si="7"/>
        <v>9736.18</v>
      </c>
      <c r="E368" s="4">
        <v>0</v>
      </c>
      <c r="F368" s="4">
        <v>0</v>
      </c>
      <c r="G368" s="4">
        <v>0</v>
      </c>
      <c r="H368" s="2" t="s">
        <v>1224</v>
      </c>
      <c r="I368" s="107"/>
    </row>
    <row r="369" spans="1:9" ht="15" customHeight="1" x14ac:dyDescent="0.25">
      <c r="A369" s="3" t="s">
        <v>1412</v>
      </c>
      <c r="B369" s="2" t="s">
        <v>1413</v>
      </c>
      <c r="C369" s="4">
        <v>30300</v>
      </c>
      <c r="D369" s="4">
        <f t="shared" si="7"/>
        <v>30300</v>
      </c>
      <c r="E369" s="4">
        <v>0</v>
      </c>
      <c r="F369" s="4">
        <v>0</v>
      </c>
      <c r="G369" s="4">
        <v>0</v>
      </c>
      <c r="H369" s="2" t="s">
        <v>1224</v>
      </c>
      <c r="I369" s="107"/>
    </row>
    <row r="370" spans="1:9" ht="15" customHeight="1" x14ac:dyDescent="0.25">
      <c r="A370" s="3" t="s">
        <v>1414</v>
      </c>
      <c r="B370" s="2" t="s">
        <v>1415</v>
      </c>
      <c r="C370" s="4">
        <v>8523.9</v>
      </c>
      <c r="D370" s="4">
        <f t="shared" si="7"/>
        <v>8523.9</v>
      </c>
      <c r="E370" s="4">
        <v>0</v>
      </c>
      <c r="F370" s="4">
        <v>0</v>
      </c>
      <c r="G370" s="4">
        <v>0</v>
      </c>
      <c r="H370" s="2" t="s">
        <v>1224</v>
      </c>
      <c r="I370" s="107"/>
    </row>
    <row r="371" spans="1:9" ht="15" customHeight="1" x14ac:dyDescent="0.25">
      <c r="A371" s="3" t="s">
        <v>1416</v>
      </c>
      <c r="B371" s="2" t="s">
        <v>1417</v>
      </c>
      <c r="C371" s="4">
        <v>11838.75</v>
      </c>
      <c r="D371" s="4">
        <f t="shared" si="7"/>
        <v>11838.75</v>
      </c>
      <c r="E371" s="4">
        <v>0</v>
      </c>
      <c r="F371" s="4">
        <v>0</v>
      </c>
      <c r="G371" s="4">
        <v>0</v>
      </c>
      <c r="H371" s="2" t="s">
        <v>1224</v>
      </c>
      <c r="I371" s="107"/>
    </row>
    <row r="372" spans="1:9" ht="15" customHeight="1" x14ac:dyDescent="0.25">
      <c r="A372" s="3" t="s">
        <v>1418</v>
      </c>
      <c r="B372" s="2" t="s">
        <v>1419</v>
      </c>
      <c r="C372" s="4">
        <v>10000</v>
      </c>
      <c r="D372" s="4">
        <f t="shared" si="7"/>
        <v>10000</v>
      </c>
      <c r="E372" s="4">
        <v>0</v>
      </c>
      <c r="F372" s="4">
        <v>0</v>
      </c>
      <c r="G372" s="4">
        <v>0</v>
      </c>
      <c r="H372" s="2" t="s">
        <v>1224</v>
      </c>
      <c r="I372" s="107"/>
    </row>
    <row r="373" spans="1:9" ht="15" customHeight="1" x14ac:dyDescent="0.25">
      <c r="A373" s="3">
        <v>2113</v>
      </c>
      <c r="B373" s="2" t="s">
        <v>371</v>
      </c>
      <c r="C373" s="18">
        <v>0</v>
      </c>
      <c r="D373" s="18">
        <v>0</v>
      </c>
      <c r="E373" s="18">
        <v>0</v>
      </c>
      <c r="F373" s="18">
        <v>0</v>
      </c>
      <c r="G373" s="18">
        <v>0</v>
      </c>
      <c r="H373" s="2"/>
    </row>
    <row r="374" spans="1:9" ht="15" customHeight="1" x14ac:dyDescent="0.25">
      <c r="A374" s="3">
        <v>2114</v>
      </c>
      <c r="B374" s="2" t="s">
        <v>372</v>
      </c>
      <c r="C374" s="18">
        <v>0</v>
      </c>
      <c r="D374" s="18">
        <v>0</v>
      </c>
      <c r="E374" s="18">
        <v>0</v>
      </c>
      <c r="F374" s="18">
        <v>0</v>
      </c>
      <c r="G374" s="18">
        <v>0</v>
      </c>
      <c r="H374" s="2"/>
    </row>
    <row r="375" spans="1:9" ht="15" customHeight="1" x14ac:dyDescent="0.25">
      <c r="A375" s="3">
        <v>2115</v>
      </c>
      <c r="B375" s="2" t="s">
        <v>373</v>
      </c>
      <c r="C375" s="18">
        <v>0</v>
      </c>
      <c r="D375" s="18">
        <v>0</v>
      </c>
      <c r="E375" s="18">
        <v>0</v>
      </c>
      <c r="F375" s="18">
        <v>0</v>
      </c>
      <c r="G375" s="18">
        <v>0</v>
      </c>
      <c r="H375" s="2"/>
    </row>
    <row r="376" spans="1:9" ht="15" customHeight="1" x14ac:dyDescent="0.25">
      <c r="A376" s="3">
        <v>2116</v>
      </c>
      <c r="B376" s="2" t="s">
        <v>374</v>
      </c>
      <c r="C376" s="18">
        <v>0</v>
      </c>
      <c r="D376" s="18">
        <v>0</v>
      </c>
      <c r="E376" s="18">
        <v>0</v>
      </c>
      <c r="F376" s="18">
        <v>0</v>
      </c>
      <c r="G376" s="18">
        <v>0</v>
      </c>
      <c r="H376" s="2"/>
    </row>
    <row r="377" spans="1:9" ht="15" customHeight="1" x14ac:dyDescent="0.25">
      <c r="A377" s="3">
        <v>2117</v>
      </c>
      <c r="B377" s="2" t="s">
        <v>375</v>
      </c>
      <c r="C377" s="18">
        <f>+SUM(C378:C389)</f>
        <v>1269800.0599999998</v>
      </c>
      <c r="D377" s="18">
        <f>+SUM(D378:D389)</f>
        <v>1269800.0599999998</v>
      </c>
      <c r="E377" s="18">
        <f>+SUM(E378:E389)</f>
        <v>0</v>
      </c>
      <c r="F377" s="18">
        <f>+SUM(F378:F389)</f>
        <v>0</v>
      </c>
      <c r="G377" s="18">
        <f>+SUM(G378:G389)</f>
        <v>0</v>
      </c>
      <c r="H377" s="2"/>
    </row>
    <row r="378" spans="1:9" ht="15" customHeight="1" x14ac:dyDescent="0.25">
      <c r="A378" s="3" t="s">
        <v>1420</v>
      </c>
      <c r="B378" s="2" t="s">
        <v>1421</v>
      </c>
      <c r="C378" s="4">
        <v>46906.42</v>
      </c>
      <c r="D378" s="4">
        <f>+C378</f>
        <v>46906.42</v>
      </c>
      <c r="E378" s="4">
        <v>0</v>
      </c>
      <c r="F378" s="4">
        <v>0</v>
      </c>
      <c r="G378" s="4">
        <v>0</v>
      </c>
      <c r="H378" s="134" t="s">
        <v>1547</v>
      </c>
    </row>
    <row r="379" spans="1:9" ht="15" customHeight="1" x14ac:dyDescent="0.25">
      <c r="A379" s="3" t="s">
        <v>1422</v>
      </c>
      <c r="B379" s="2" t="s">
        <v>1423</v>
      </c>
      <c r="C379" s="4">
        <v>468779.42</v>
      </c>
      <c r="D379" s="4">
        <f t="shared" ref="D379:D389" si="8">+C379</f>
        <v>468779.42</v>
      </c>
      <c r="E379" s="4">
        <v>0</v>
      </c>
      <c r="F379" s="4">
        <v>0</v>
      </c>
      <c r="G379" s="4">
        <v>0</v>
      </c>
      <c r="H379" s="134" t="s">
        <v>1548</v>
      </c>
    </row>
    <row r="380" spans="1:9" ht="15" customHeight="1" x14ac:dyDescent="0.25">
      <c r="A380" s="3" t="s">
        <v>1424</v>
      </c>
      <c r="B380" s="2" t="s">
        <v>1425</v>
      </c>
      <c r="C380" s="4">
        <v>21574.17</v>
      </c>
      <c r="D380" s="4">
        <f t="shared" si="8"/>
        <v>21574.17</v>
      </c>
      <c r="E380" s="4">
        <v>0</v>
      </c>
      <c r="F380" s="4">
        <v>0</v>
      </c>
      <c r="G380" s="4">
        <v>0</v>
      </c>
      <c r="H380" s="134" t="s">
        <v>1549</v>
      </c>
    </row>
    <row r="381" spans="1:9" ht="15" customHeight="1" x14ac:dyDescent="0.25">
      <c r="A381" s="3" t="s">
        <v>1426</v>
      </c>
      <c r="B381" s="2" t="s">
        <v>1427</v>
      </c>
      <c r="C381" s="4">
        <v>9998.42</v>
      </c>
      <c r="D381" s="4">
        <f t="shared" si="8"/>
        <v>9998.42</v>
      </c>
      <c r="E381" s="4">
        <v>0</v>
      </c>
      <c r="F381" s="4">
        <v>0</v>
      </c>
      <c r="G381" s="4">
        <v>0</v>
      </c>
      <c r="H381" s="134" t="s">
        <v>1550</v>
      </c>
    </row>
    <row r="382" spans="1:9" ht="15" customHeight="1" x14ac:dyDescent="0.25">
      <c r="A382" s="3" t="s">
        <v>1428</v>
      </c>
      <c r="B382" s="2" t="s">
        <v>1429</v>
      </c>
      <c r="C382" s="4">
        <v>3444.42</v>
      </c>
      <c r="D382" s="4">
        <f t="shared" si="8"/>
        <v>3444.42</v>
      </c>
      <c r="E382" s="4">
        <v>0</v>
      </c>
      <c r="F382" s="4">
        <v>0</v>
      </c>
      <c r="G382" s="4">
        <v>0</v>
      </c>
      <c r="H382" s="134" t="s">
        <v>1551</v>
      </c>
    </row>
    <row r="383" spans="1:9" ht="15" customHeight="1" x14ac:dyDescent="0.25">
      <c r="A383" s="3" t="s">
        <v>1430</v>
      </c>
      <c r="B383" s="2" t="s">
        <v>1431</v>
      </c>
      <c r="C383" s="4">
        <v>8147.36</v>
      </c>
      <c r="D383" s="4">
        <f t="shared" si="8"/>
        <v>8147.36</v>
      </c>
      <c r="E383" s="4">
        <v>0</v>
      </c>
      <c r="F383" s="4">
        <v>0</v>
      </c>
      <c r="G383" s="4">
        <v>0</v>
      </c>
      <c r="H383" s="134" t="s">
        <v>1552</v>
      </c>
    </row>
    <row r="384" spans="1:9" ht="15" customHeight="1" x14ac:dyDescent="0.25">
      <c r="A384" s="3" t="s">
        <v>1432</v>
      </c>
      <c r="B384" s="2" t="s">
        <v>1433</v>
      </c>
      <c r="C384" s="4">
        <v>128116</v>
      </c>
      <c r="D384" s="4">
        <f t="shared" si="8"/>
        <v>128116</v>
      </c>
      <c r="E384" s="4">
        <v>0</v>
      </c>
      <c r="F384" s="4">
        <v>0</v>
      </c>
      <c r="G384" s="4">
        <v>0</v>
      </c>
      <c r="H384" s="134" t="s">
        <v>1553</v>
      </c>
    </row>
    <row r="385" spans="1:9" ht="15" customHeight="1" x14ac:dyDescent="0.25">
      <c r="A385" s="3" t="s">
        <v>1434</v>
      </c>
      <c r="B385" s="2" t="s">
        <v>1435</v>
      </c>
      <c r="C385" s="4">
        <v>13032.32</v>
      </c>
      <c r="D385" s="4">
        <f t="shared" si="8"/>
        <v>13032.32</v>
      </c>
      <c r="E385" s="4">
        <v>0</v>
      </c>
      <c r="F385" s="4">
        <v>0</v>
      </c>
      <c r="G385" s="4">
        <v>0</v>
      </c>
      <c r="H385" s="134" t="s">
        <v>1554</v>
      </c>
    </row>
    <row r="386" spans="1:9" ht="15" customHeight="1" x14ac:dyDescent="0.25">
      <c r="A386" s="3" t="s">
        <v>1436</v>
      </c>
      <c r="B386" s="2" t="s">
        <v>1437</v>
      </c>
      <c r="C386" s="4">
        <v>445752.64</v>
      </c>
      <c r="D386" s="4">
        <f t="shared" si="8"/>
        <v>445752.64</v>
      </c>
      <c r="E386" s="4">
        <v>0</v>
      </c>
      <c r="F386" s="4">
        <v>0</v>
      </c>
      <c r="G386" s="4">
        <v>0</v>
      </c>
      <c r="H386" s="134" t="s">
        <v>1555</v>
      </c>
    </row>
    <row r="387" spans="1:9" ht="15" customHeight="1" x14ac:dyDescent="0.25">
      <c r="A387" s="3" t="s">
        <v>1438</v>
      </c>
      <c r="B387" s="2" t="s">
        <v>1439</v>
      </c>
      <c r="C387" s="4">
        <v>10363.15</v>
      </c>
      <c r="D387" s="4">
        <f t="shared" si="8"/>
        <v>10363.15</v>
      </c>
      <c r="E387" s="4">
        <v>0</v>
      </c>
      <c r="F387" s="4">
        <v>0</v>
      </c>
      <c r="G387" s="4">
        <v>0</v>
      </c>
      <c r="H387" s="134" t="s">
        <v>1555</v>
      </c>
    </row>
    <row r="388" spans="1:9" ht="15" customHeight="1" x14ac:dyDescent="0.25">
      <c r="A388" s="3" t="s">
        <v>1440</v>
      </c>
      <c r="B388" s="2" t="s">
        <v>1441</v>
      </c>
      <c r="C388" s="4">
        <v>69583.61</v>
      </c>
      <c r="D388" s="4">
        <f t="shared" si="8"/>
        <v>69583.61</v>
      </c>
      <c r="E388" s="4">
        <v>0</v>
      </c>
      <c r="F388" s="4">
        <v>0</v>
      </c>
      <c r="G388" s="4">
        <v>0</v>
      </c>
      <c r="H388" s="134" t="s">
        <v>1445</v>
      </c>
    </row>
    <row r="389" spans="1:9" ht="15" customHeight="1" x14ac:dyDescent="0.25">
      <c r="A389" s="3" t="s">
        <v>1442</v>
      </c>
      <c r="B389" s="2" t="s">
        <v>1443</v>
      </c>
      <c r="C389" s="4">
        <v>44102.13</v>
      </c>
      <c r="D389" s="4">
        <f t="shared" si="8"/>
        <v>44102.13</v>
      </c>
      <c r="E389" s="4">
        <v>0</v>
      </c>
      <c r="F389" s="4">
        <v>0</v>
      </c>
      <c r="G389" s="4">
        <v>0</v>
      </c>
      <c r="H389" s="134" t="s">
        <v>1444</v>
      </c>
    </row>
    <row r="390" spans="1:9" ht="15" customHeight="1" x14ac:dyDescent="0.25">
      <c r="A390" s="3">
        <v>2118</v>
      </c>
      <c r="B390" s="2" t="s">
        <v>376</v>
      </c>
      <c r="C390" s="18">
        <v>0</v>
      </c>
      <c r="D390" s="18">
        <v>0</v>
      </c>
      <c r="E390" s="18">
        <v>0</v>
      </c>
      <c r="F390" s="18">
        <v>0</v>
      </c>
      <c r="G390" s="18">
        <v>0</v>
      </c>
      <c r="H390" s="2"/>
    </row>
    <row r="391" spans="1:9" ht="15" customHeight="1" x14ac:dyDescent="0.25">
      <c r="A391" s="3">
        <v>2119</v>
      </c>
      <c r="B391" s="2" t="s">
        <v>377</v>
      </c>
      <c r="C391" s="18">
        <f>+SUM(C392:C434)</f>
        <v>668162.77</v>
      </c>
      <c r="D391" s="18">
        <f>+SUM(D392:D434)</f>
        <v>421889.11000000004</v>
      </c>
      <c r="E391" s="18">
        <f>+SUM(E392:E434)</f>
        <v>0</v>
      </c>
      <c r="F391" s="18">
        <f>+SUM(F392:F434)</f>
        <v>0</v>
      </c>
      <c r="G391" s="18">
        <f>+SUM(G392:G434)</f>
        <v>123807.74</v>
      </c>
      <c r="H391" s="4"/>
      <c r="I391" s="107"/>
    </row>
    <row r="392" spans="1:9" ht="15" customHeight="1" x14ac:dyDescent="0.25">
      <c r="A392" s="3" t="s">
        <v>1446</v>
      </c>
      <c r="B392" s="2" t="s">
        <v>1447</v>
      </c>
      <c r="C392" s="4">
        <v>32283.03</v>
      </c>
      <c r="D392" s="4">
        <v>0</v>
      </c>
      <c r="E392" s="4">
        <v>0</v>
      </c>
      <c r="F392" s="4">
        <v>0</v>
      </c>
      <c r="G392" s="4">
        <f>+C392</f>
        <v>32283.03</v>
      </c>
      <c r="H392" s="4" t="s">
        <v>1224</v>
      </c>
    </row>
    <row r="393" spans="1:9" ht="15" customHeight="1" x14ac:dyDescent="0.25">
      <c r="A393" s="3" t="s">
        <v>1448</v>
      </c>
      <c r="B393" s="2" t="s">
        <v>1449</v>
      </c>
      <c r="C393" s="4">
        <v>211.58</v>
      </c>
      <c r="D393" s="4">
        <v>0</v>
      </c>
      <c r="E393" s="4">
        <v>0</v>
      </c>
      <c r="F393" s="4">
        <v>0</v>
      </c>
      <c r="G393" s="4">
        <f t="shared" ref="G393:G421" si="9">+C393</f>
        <v>211.58</v>
      </c>
      <c r="H393" s="4" t="s">
        <v>1224</v>
      </c>
    </row>
    <row r="394" spans="1:9" ht="15" customHeight="1" x14ac:dyDescent="0.25">
      <c r="A394" s="3" t="s">
        <v>1450</v>
      </c>
      <c r="B394" s="2" t="s">
        <v>1451</v>
      </c>
      <c r="C394" s="4">
        <v>60442.2</v>
      </c>
      <c r="D394" s="4">
        <v>0</v>
      </c>
      <c r="E394" s="4">
        <v>0</v>
      </c>
      <c r="F394" s="4">
        <v>0</v>
      </c>
      <c r="G394" s="4">
        <f t="shared" si="9"/>
        <v>60442.2</v>
      </c>
      <c r="H394" s="4" t="s">
        <v>1224</v>
      </c>
    </row>
    <row r="395" spans="1:9" ht="15" customHeight="1" x14ac:dyDescent="0.25">
      <c r="A395" s="3" t="s">
        <v>1452</v>
      </c>
      <c r="B395" s="2" t="s">
        <v>1453</v>
      </c>
      <c r="C395" s="4">
        <v>1058.27</v>
      </c>
      <c r="D395" s="4">
        <v>0</v>
      </c>
      <c r="E395" s="4">
        <v>0</v>
      </c>
      <c r="F395" s="4">
        <v>0</v>
      </c>
      <c r="G395" s="4">
        <f t="shared" si="9"/>
        <v>1058.27</v>
      </c>
      <c r="H395" s="4" t="s">
        <v>1224</v>
      </c>
    </row>
    <row r="396" spans="1:9" ht="15" customHeight="1" x14ac:dyDescent="0.25">
      <c r="A396" s="3" t="s">
        <v>1454</v>
      </c>
      <c r="B396" s="2" t="s">
        <v>1455</v>
      </c>
      <c r="C396" s="4">
        <v>4500</v>
      </c>
      <c r="D396" s="4">
        <v>0</v>
      </c>
      <c r="E396" s="4">
        <v>0</v>
      </c>
      <c r="F396" s="4">
        <v>0</v>
      </c>
      <c r="G396" s="4">
        <f t="shared" si="9"/>
        <v>4500</v>
      </c>
      <c r="H396" s="4" t="s">
        <v>1224</v>
      </c>
    </row>
    <row r="397" spans="1:9" ht="15" customHeight="1" x14ac:dyDescent="0.25">
      <c r="A397" s="3" t="s">
        <v>1456</v>
      </c>
      <c r="B397" s="2" t="s">
        <v>1457</v>
      </c>
      <c r="C397" s="4">
        <v>600</v>
      </c>
      <c r="D397" s="4">
        <v>0</v>
      </c>
      <c r="E397" s="4">
        <v>0</v>
      </c>
      <c r="F397" s="4">
        <v>0</v>
      </c>
      <c r="G397" s="4">
        <f t="shared" si="9"/>
        <v>600</v>
      </c>
      <c r="H397" s="4" t="s">
        <v>1224</v>
      </c>
    </row>
    <row r="398" spans="1:9" ht="15" customHeight="1" x14ac:dyDescent="0.25">
      <c r="A398" s="3" t="s">
        <v>1458</v>
      </c>
      <c r="B398" s="2" t="s">
        <v>981</v>
      </c>
      <c r="C398" s="4">
        <v>1644.2</v>
      </c>
      <c r="D398" s="4">
        <v>0</v>
      </c>
      <c r="E398" s="4">
        <v>0</v>
      </c>
      <c r="F398" s="4">
        <v>0</v>
      </c>
      <c r="G398" s="4">
        <f t="shared" si="9"/>
        <v>1644.2</v>
      </c>
      <c r="H398" s="4" t="s">
        <v>1224</v>
      </c>
    </row>
    <row r="399" spans="1:9" ht="15" customHeight="1" x14ac:dyDescent="0.25">
      <c r="A399" s="3" t="s">
        <v>1459</v>
      </c>
      <c r="B399" s="2" t="s">
        <v>1460</v>
      </c>
      <c r="C399" s="4">
        <v>326.39</v>
      </c>
      <c r="D399" s="4">
        <v>0</v>
      </c>
      <c r="E399" s="4">
        <v>0</v>
      </c>
      <c r="F399" s="4">
        <v>0</v>
      </c>
      <c r="G399" s="4">
        <f t="shared" si="9"/>
        <v>326.39</v>
      </c>
      <c r="H399" s="4" t="s">
        <v>1224</v>
      </c>
    </row>
    <row r="400" spans="1:9" ht="15" customHeight="1" x14ac:dyDescent="0.25">
      <c r="A400" s="3" t="s">
        <v>1461</v>
      </c>
      <c r="B400" s="2" t="s">
        <v>1054</v>
      </c>
      <c r="C400" s="4">
        <v>132.26</v>
      </c>
      <c r="D400" s="4">
        <v>0</v>
      </c>
      <c r="E400" s="4">
        <v>0</v>
      </c>
      <c r="F400" s="4">
        <v>0</v>
      </c>
      <c r="G400" s="4">
        <f t="shared" si="9"/>
        <v>132.26</v>
      </c>
      <c r="H400" s="4" t="s">
        <v>1224</v>
      </c>
    </row>
    <row r="401" spans="1:8" ht="15" customHeight="1" x14ac:dyDescent="0.25">
      <c r="A401" s="3" t="s">
        <v>1462</v>
      </c>
      <c r="B401" s="2" t="s">
        <v>1463</v>
      </c>
      <c r="C401" s="4">
        <v>2341.0300000000002</v>
      </c>
      <c r="D401" s="4">
        <v>0</v>
      </c>
      <c r="E401" s="4">
        <v>0</v>
      </c>
      <c r="F401" s="4">
        <v>0</v>
      </c>
      <c r="G401" s="4">
        <f t="shared" si="9"/>
        <v>2341.0300000000002</v>
      </c>
      <c r="H401" s="4" t="s">
        <v>1224</v>
      </c>
    </row>
    <row r="402" spans="1:8" ht="15" customHeight="1" x14ac:dyDescent="0.25">
      <c r="A402" s="3" t="s">
        <v>1464</v>
      </c>
      <c r="B402" s="2" t="s">
        <v>1465</v>
      </c>
      <c r="C402" s="4">
        <v>780.44</v>
      </c>
      <c r="D402" s="4">
        <v>0</v>
      </c>
      <c r="E402" s="4">
        <v>0</v>
      </c>
      <c r="F402" s="4">
        <v>0</v>
      </c>
      <c r="G402" s="4">
        <f t="shared" si="9"/>
        <v>780.44</v>
      </c>
      <c r="H402" s="4" t="s">
        <v>1224</v>
      </c>
    </row>
    <row r="403" spans="1:8" ht="15" customHeight="1" x14ac:dyDescent="0.25">
      <c r="A403" s="3" t="s">
        <v>1466</v>
      </c>
      <c r="B403" s="2" t="s">
        <v>1467</v>
      </c>
      <c r="C403" s="4">
        <v>619.32000000000005</v>
      </c>
      <c r="D403" s="4">
        <f>+C403-G403</f>
        <v>157.31000000000006</v>
      </c>
      <c r="E403" s="4">
        <v>0</v>
      </c>
      <c r="F403" s="4">
        <v>0</v>
      </c>
      <c r="G403" s="4">
        <v>462.01</v>
      </c>
      <c r="H403" s="4" t="s">
        <v>1224</v>
      </c>
    </row>
    <row r="404" spans="1:8" ht="15" customHeight="1" x14ac:dyDescent="0.25">
      <c r="A404" s="3" t="s">
        <v>1468</v>
      </c>
      <c r="B404" s="2" t="s">
        <v>994</v>
      </c>
      <c r="C404" s="4">
        <v>1857.31</v>
      </c>
      <c r="D404" s="4">
        <v>0</v>
      </c>
      <c r="E404" s="4">
        <v>0</v>
      </c>
      <c r="F404" s="4">
        <v>0</v>
      </c>
      <c r="G404" s="4">
        <f t="shared" si="9"/>
        <v>1857.31</v>
      </c>
      <c r="H404" s="4" t="s">
        <v>1224</v>
      </c>
    </row>
    <row r="405" spans="1:8" ht="15" customHeight="1" x14ac:dyDescent="0.25">
      <c r="A405" s="3" t="s">
        <v>1469</v>
      </c>
      <c r="B405" s="2" t="s">
        <v>1068</v>
      </c>
      <c r="C405" s="4">
        <v>199.77</v>
      </c>
      <c r="D405" s="4">
        <v>0</v>
      </c>
      <c r="E405" s="4">
        <v>0</v>
      </c>
      <c r="F405" s="4">
        <v>0</v>
      </c>
      <c r="G405" s="4">
        <f t="shared" si="9"/>
        <v>199.77</v>
      </c>
      <c r="H405" s="4" t="s">
        <v>1224</v>
      </c>
    </row>
    <row r="406" spans="1:8" ht="15" customHeight="1" x14ac:dyDescent="0.25">
      <c r="A406" s="3" t="s">
        <v>1470</v>
      </c>
      <c r="B406" s="2" t="s">
        <v>1090</v>
      </c>
      <c r="C406" s="4">
        <v>34.18</v>
      </c>
      <c r="D406" s="4">
        <f>+C406</f>
        <v>34.18</v>
      </c>
      <c r="E406" s="4">
        <v>0</v>
      </c>
      <c r="F406" s="4">
        <v>0</v>
      </c>
      <c r="G406" s="4">
        <v>0</v>
      </c>
      <c r="H406" s="4" t="s">
        <v>1224</v>
      </c>
    </row>
    <row r="407" spans="1:8" ht="15" customHeight="1" x14ac:dyDescent="0.25">
      <c r="A407" s="3" t="s">
        <v>1471</v>
      </c>
      <c r="B407" s="2" t="s">
        <v>987</v>
      </c>
      <c r="C407" s="4">
        <v>299.76</v>
      </c>
      <c r="D407" s="4">
        <v>0</v>
      </c>
      <c r="E407" s="4">
        <v>0</v>
      </c>
      <c r="F407" s="4">
        <v>0</v>
      </c>
      <c r="G407" s="4">
        <f t="shared" si="9"/>
        <v>299.76</v>
      </c>
      <c r="H407" s="4" t="s">
        <v>1224</v>
      </c>
    </row>
    <row r="408" spans="1:8" ht="15" customHeight="1" x14ac:dyDescent="0.25">
      <c r="A408" s="3" t="s">
        <v>1472</v>
      </c>
      <c r="B408" s="2" t="s">
        <v>1473</v>
      </c>
      <c r="C408" s="4">
        <v>1000</v>
      </c>
      <c r="D408" s="4">
        <v>0</v>
      </c>
      <c r="E408" s="4">
        <v>0</v>
      </c>
      <c r="F408" s="4">
        <v>0</v>
      </c>
      <c r="G408" s="4">
        <f t="shared" si="9"/>
        <v>1000</v>
      </c>
      <c r="H408" s="4" t="s">
        <v>1224</v>
      </c>
    </row>
    <row r="409" spans="1:8" ht="15" customHeight="1" x14ac:dyDescent="0.25">
      <c r="A409" s="3" t="s">
        <v>1474</v>
      </c>
      <c r="B409" s="2" t="s">
        <v>1475</v>
      </c>
      <c r="C409" s="4">
        <v>50</v>
      </c>
      <c r="D409" s="4">
        <v>0</v>
      </c>
      <c r="E409" s="4">
        <v>0</v>
      </c>
      <c r="F409" s="4">
        <v>0</v>
      </c>
      <c r="G409" s="4">
        <f t="shared" si="9"/>
        <v>50</v>
      </c>
      <c r="H409" s="4" t="s">
        <v>1224</v>
      </c>
    </row>
    <row r="410" spans="1:8" ht="15" customHeight="1" x14ac:dyDescent="0.25">
      <c r="A410" s="3" t="s">
        <v>1476</v>
      </c>
      <c r="B410" s="2" t="s">
        <v>1477</v>
      </c>
      <c r="C410" s="4">
        <v>923.1</v>
      </c>
      <c r="D410" s="4">
        <v>0</v>
      </c>
      <c r="E410" s="4">
        <v>0</v>
      </c>
      <c r="F410" s="4">
        <v>0</v>
      </c>
      <c r="G410" s="4">
        <f t="shared" si="9"/>
        <v>923.1</v>
      </c>
      <c r="H410" s="4" t="s">
        <v>1224</v>
      </c>
    </row>
    <row r="411" spans="1:8" ht="15" customHeight="1" x14ac:dyDescent="0.25">
      <c r="A411" s="3" t="s">
        <v>1478</v>
      </c>
      <c r="B411" s="2" t="s">
        <v>1479</v>
      </c>
      <c r="C411" s="4">
        <v>923.1</v>
      </c>
      <c r="D411" s="4">
        <v>0</v>
      </c>
      <c r="E411" s="4">
        <v>0</v>
      </c>
      <c r="F411" s="4">
        <v>0</v>
      </c>
      <c r="G411" s="4">
        <f t="shared" si="9"/>
        <v>923.1</v>
      </c>
      <c r="H411" s="4" t="s">
        <v>1224</v>
      </c>
    </row>
    <row r="412" spans="1:8" ht="15" customHeight="1" x14ac:dyDescent="0.25">
      <c r="A412" s="3" t="s">
        <v>1480</v>
      </c>
      <c r="B412" s="2" t="s">
        <v>1481</v>
      </c>
      <c r="C412" s="4">
        <v>2000</v>
      </c>
      <c r="D412" s="4">
        <v>0</v>
      </c>
      <c r="E412" s="4">
        <v>0</v>
      </c>
      <c r="F412" s="4">
        <v>0</v>
      </c>
      <c r="G412" s="4">
        <f t="shared" si="9"/>
        <v>2000</v>
      </c>
      <c r="H412" s="4" t="s">
        <v>1224</v>
      </c>
    </row>
    <row r="413" spans="1:8" ht="15" customHeight="1" x14ac:dyDescent="0.25">
      <c r="A413" s="3" t="s">
        <v>1482</v>
      </c>
      <c r="B413" s="2" t="s">
        <v>1483</v>
      </c>
      <c r="C413" s="4">
        <v>200</v>
      </c>
      <c r="D413" s="4">
        <v>0</v>
      </c>
      <c r="E413" s="4">
        <v>0</v>
      </c>
      <c r="F413" s="4">
        <v>0</v>
      </c>
      <c r="G413" s="4">
        <f t="shared" si="9"/>
        <v>200</v>
      </c>
      <c r="H413" s="4" t="s">
        <v>1224</v>
      </c>
    </row>
    <row r="414" spans="1:8" ht="15" customHeight="1" x14ac:dyDescent="0.25">
      <c r="A414" s="3" t="s">
        <v>1484</v>
      </c>
      <c r="B414" s="2" t="s">
        <v>1038</v>
      </c>
      <c r="C414" s="4">
        <v>871.29</v>
      </c>
      <c r="D414" s="4">
        <v>0</v>
      </c>
      <c r="E414" s="4">
        <v>0</v>
      </c>
      <c r="F414" s="4">
        <v>0</v>
      </c>
      <c r="G414" s="4">
        <f t="shared" si="9"/>
        <v>871.29</v>
      </c>
      <c r="H414" s="4" t="s">
        <v>1224</v>
      </c>
    </row>
    <row r="415" spans="1:8" ht="15" customHeight="1" x14ac:dyDescent="0.25">
      <c r="A415" s="3" t="s">
        <v>1485</v>
      </c>
      <c r="B415" s="2" t="s">
        <v>1486</v>
      </c>
      <c r="C415" s="4">
        <v>4463.46</v>
      </c>
      <c r="D415" s="4">
        <v>0</v>
      </c>
      <c r="E415" s="4">
        <v>0</v>
      </c>
      <c r="F415" s="4">
        <v>0</v>
      </c>
      <c r="G415" s="4">
        <f t="shared" si="9"/>
        <v>4463.46</v>
      </c>
      <c r="H415" s="4" t="s">
        <v>1224</v>
      </c>
    </row>
    <row r="416" spans="1:8" ht="15" customHeight="1" x14ac:dyDescent="0.25">
      <c r="A416" s="3" t="s">
        <v>1487</v>
      </c>
      <c r="B416" s="2" t="s">
        <v>1488</v>
      </c>
      <c r="C416" s="4">
        <v>1421.24</v>
      </c>
      <c r="D416" s="4">
        <v>0</v>
      </c>
      <c r="E416" s="4">
        <v>0</v>
      </c>
      <c r="F416" s="4">
        <v>0</v>
      </c>
      <c r="G416" s="4">
        <f t="shared" si="9"/>
        <v>1421.24</v>
      </c>
      <c r="H416" s="4" t="s">
        <v>1224</v>
      </c>
    </row>
    <row r="417" spans="1:8" ht="15" customHeight="1" x14ac:dyDescent="0.25">
      <c r="A417" s="3" t="s">
        <v>1489</v>
      </c>
      <c r="B417" s="2" t="s">
        <v>1490</v>
      </c>
      <c r="C417" s="4">
        <v>421.8</v>
      </c>
      <c r="D417" s="4">
        <v>0</v>
      </c>
      <c r="E417" s="4">
        <v>0</v>
      </c>
      <c r="F417" s="4">
        <v>0</v>
      </c>
      <c r="G417" s="4">
        <f t="shared" si="9"/>
        <v>421.8</v>
      </c>
      <c r="H417" s="4" t="s">
        <v>1224</v>
      </c>
    </row>
    <row r="418" spans="1:8" ht="15" customHeight="1" x14ac:dyDescent="0.25">
      <c r="A418" s="3" t="s">
        <v>1491</v>
      </c>
      <c r="B418" s="2" t="s">
        <v>1492</v>
      </c>
      <c r="C418" s="4">
        <v>2320.8000000000002</v>
      </c>
      <c r="D418" s="4">
        <v>0</v>
      </c>
      <c r="E418" s="4">
        <v>0</v>
      </c>
      <c r="F418" s="4">
        <v>0</v>
      </c>
      <c r="G418" s="4">
        <f t="shared" si="9"/>
        <v>2320.8000000000002</v>
      </c>
      <c r="H418" s="4" t="s">
        <v>1224</v>
      </c>
    </row>
    <row r="419" spans="1:8" ht="15" customHeight="1" x14ac:dyDescent="0.25">
      <c r="A419" s="3" t="s">
        <v>1493</v>
      </c>
      <c r="B419" s="2" t="s">
        <v>1016</v>
      </c>
      <c r="C419" s="4">
        <v>2000</v>
      </c>
      <c r="D419" s="4">
        <v>0</v>
      </c>
      <c r="E419" s="4">
        <v>0</v>
      </c>
      <c r="F419" s="4">
        <v>0</v>
      </c>
      <c r="G419" s="4">
        <f t="shared" si="9"/>
        <v>2000</v>
      </c>
      <c r="H419" s="4" t="s">
        <v>1224</v>
      </c>
    </row>
    <row r="420" spans="1:8" ht="15" customHeight="1" x14ac:dyDescent="0.25">
      <c r="A420" s="3" t="s">
        <v>1494</v>
      </c>
      <c r="B420" s="2" t="s">
        <v>1495</v>
      </c>
      <c r="C420" s="4">
        <v>80000</v>
      </c>
      <c r="D420" s="4">
        <f>+C420</f>
        <v>80000</v>
      </c>
      <c r="E420" s="4">
        <v>0</v>
      </c>
      <c r="F420" s="4">
        <v>0</v>
      </c>
      <c r="G420" s="4">
        <v>0</v>
      </c>
      <c r="H420" s="4" t="s">
        <v>1224</v>
      </c>
    </row>
    <row r="421" spans="1:8" ht="15" customHeight="1" x14ac:dyDescent="0.25">
      <c r="A421" s="3" t="s">
        <v>1496</v>
      </c>
      <c r="B421" s="2" t="s">
        <v>1497</v>
      </c>
      <c r="C421" s="4">
        <v>74.7</v>
      </c>
      <c r="D421" s="4">
        <v>0</v>
      </c>
      <c r="E421" s="4">
        <v>0</v>
      </c>
      <c r="F421" s="4">
        <v>0</v>
      </c>
      <c r="G421" s="4">
        <f t="shared" si="9"/>
        <v>74.7</v>
      </c>
      <c r="H421" s="4" t="s">
        <v>1224</v>
      </c>
    </row>
    <row r="422" spans="1:8" ht="15" customHeight="1" x14ac:dyDescent="0.25">
      <c r="A422" s="3" t="s">
        <v>1498</v>
      </c>
      <c r="B422" s="2" t="s">
        <v>1499</v>
      </c>
      <c r="C422" s="4">
        <v>79983</v>
      </c>
      <c r="D422" s="4">
        <v>0</v>
      </c>
      <c r="E422" s="4">
        <v>0</v>
      </c>
      <c r="F422" s="4">
        <v>0</v>
      </c>
      <c r="G422" s="4">
        <f>+D422</f>
        <v>0</v>
      </c>
      <c r="H422" s="4" t="s">
        <v>1224</v>
      </c>
    </row>
    <row r="423" spans="1:8" ht="15" customHeight="1" x14ac:dyDescent="0.25">
      <c r="A423" s="3" t="s">
        <v>1500</v>
      </c>
      <c r="B423" s="2" t="s">
        <v>1501</v>
      </c>
      <c r="C423" s="4">
        <v>42482.92</v>
      </c>
      <c r="D423" s="4">
        <v>0</v>
      </c>
      <c r="E423" s="4">
        <v>0</v>
      </c>
      <c r="F423" s="4">
        <v>0</v>
      </c>
      <c r="G423" s="4">
        <f>+D423</f>
        <v>0</v>
      </c>
      <c r="H423" s="4" t="s">
        <v>1224</v>
      </c>
    </row>
    <row r="424" spans="1:8" ht="15" customHeight="1" x14ac:dyDescent="0.25">
      <c r="A424" s="3" t="s">
        <v>1502</v>
      </c>
      <c r="B424" s="2" t="s">
        <v>1092</v>
      </c>
      <c r="C424" s="4">
        <v>110</v>
      </c>
      <c r="D424" s="4">
        <f t="shared" ref="D424:D434" si="10">+C424</f>
        <v>110</v>
      </c>
      <c r="E424" s="4">
        <v>0</v>
      </c>
      <c r="F424" s="4">
        <v>0</v>
      </c>
      <c r="G424" s="4">
        <v>0</v>
      </c>
      <c r="H424" s="4" t="s">
        <v>1224</v>
      </c>
    </row>
    <row r="425" spans="1:8" ht="15" customHeight="1" x14ac:dyDescent="0.25">
      <c r="A425" s="3" t="s">
        <v>1503</v>
      </c>
      <c r="B425" s="2" t="s">
        <v>1504</v>
      </c>
      <c r="C425" s="4">
        <v>306.17</v>
      </c>
      <c r="D425" s="4">
        <f t="shared" si="10"/>
        <v>306.17</v>
      </c>
      <c r="E425" s="4">
        <v>0</v>
      </c>
      <c r="F425" s="4">
        <v>0</v>
      </c>
      <c r="G425" s="4">
        <v>0</v>
      </c>
      <c r="H425" s="4" t="s">
        <v>1224</v>
      </c>
    </row>
    <row r="426" spans="1:8" ht="15" customHeight="1" x14ac:dyDescent="0.25">
      <c r="A426" s="3" t="s">
        <v>1505</v>
      </c>
      <c r="B426" s="2" t="s">
        <v>1506</v>
      </c>
      <c r="C426" s="4">
        <v>284</v>
      </c>
      <c r="D426" s="4">
        <f t="shared" si="10"/>
        <v>284</v>
      </c>
      <c r="E426" s="4">
        <v>0</v>
      </c>
      <c r="F426" s="4">
        <v>0</v>
      </c>
      <c r="G426" s="4">
        <v>0</v>
      </c>
      <c r="H426" s="4" t="s">
        <v>1224</v>
      </c>
    </row>
    <row r="427" spans="1:8" ht="15" customHeight="1" x14ac:dyDescent="0.25">
      <c r="A427" s="3" t="s">
        <v>1507</v>
      </c>
      <c r="B427" s="2" t="s">
        <v>1508</v>
      </c>
      <c r="C427" s="4">
        <v>90</v>
      </c>
      <c r="D427" s="4">
        <f t="shared" si="10"/>
        <v>90</v>
      </c>
      <c r="E427" s="4">
        <v>0</v>
      </c>
      <c r="F427" s="4">
        <v>0</v>
      </c>
      <c r="G427" s="4">
        <v>0</v>
      </c>
      <c r="H427" s="4" t="s">
        <v>1224</v>
      </c>
    </row>
    <row r="428" spans="1:8" ht="15" customHeight="1" x14ac:dyDescent="0.25">
      <c r="A428" s="3" t="s">
        <v>1509</v>
      </c>
      <c r="B428" s="2" t="s">
        <v>1510</v>
      </c>
      <c r="C428" s="4">
        <v>79981.94</v>
      </c>
      <c r="D428" s="4">
        <f t="shared" si="10"/>
        <v>79981.94</v>
      </c>
      <c r="E428" s="4">
        <v>0</v>
      </c>
      <c r="F428" s="4">
        <v>0</v>
      </c>
      <c r="G428" s="4">
        <v>0</v>
      </c>
      <c r="H428" s="4" t="s">
        <v>1224</v>
      </c>
    </row>
    <row r="429" spans="1:8" ht="15" customHeight="1" x14ac:dyDescent="0.25">
      <c r="A429" s="3" t="s">
        <v>1511</v>
      </c>
      <c r="B429" s="2" t="s">
        <v>1512</v>
      </c>
      <c r="C429" s="4">
        <v>11958.01</v>
      </c>
      <c r="D429" s="4">
        <f t="shared" si="10"/>
        <v>11958.01</v>
      </c>
      <c r="E429" s="4">
        <v>0</v>
      </c>
      <c r="F429" s="4">
        <v>0</v>
      </c>
      <c r="G429" s="4">
        <v>0</v>
      </c>
      <c r="H429" s="4" t="s">
        <v>1224</v>
      </c>
    </row>
    <row r="430" spans="1:8" ht="15" customHeight="1" x14ac:dyDescent="0.25">
      <c r="A430" s="3" t="s">
        <v>1513</v>
      </c>
      <c r="B430" s="2" t="s">
        <v>1514</v>
      </c>
      <c r="C430" s="4">
        <v>100.92</v>
      </c>
      <c r="D430" s="4">
        <f t="shared" si="10"/>
        <v>100.92</v>
      </c>
      <c r="E430" s="4">
        <v>0</v>
      </c>
      <c r="F430" s="4">
        <v>0</v>
      </c>
      <c r="G430" s="4">
        <v>0</v>
      </c>
      <c r="H430" s="4" t="s">
        <v>1224</v>
      </c>
    </row>
    <row r="431" spans="1:8" ht="15" customHeight="1" x14ac:dyDescent="0.25">
      <c r="A431" s="3" t="s">
        <v>1515</v>
      </c>
      <c r="B431" s="2" t="s">
        <v>1516</v>
      </c>
      <c r="C431" s="4">
        <v>35.6</v>
      </c>
      <c r="D431" s="4">
        <f t="shared" si="10"/>
        <v>35.6</v>
      </c>
      <c r="E431" s="4">
        <v>0</v>
      </c>
      <c r="F431" s="4">
        <v>0</v>
      </c>
      <c r="G431" s="4">
        <v>0</v>
      </c>
      <c r="H431" s="4" t="s">
        <v>1224</v>
      </c>
    </row>
    <row r="432" spans="1:8" ht="15" customHeight="1" x14ac:dyDescent="0.25">
      <c r="A432" s="3" t="s">
        <v>1517</v>
      </c>
      <c r="B432" s="2" t="s">
        <v>1518</v>
      </c>
      <c r="C432" s="4">
        <v>24903.32</v>
      </c>
      <c r="D432" s="4">
        <f t="shared" si="10"/>
        <v>24903.32</v>
      </c>
      <c r="E432" s="4">
        <v>0</v>
      </c>
      <c r="F432" s="4">
        <v>0</v>
      </c>
      <c r="G432" s="4">
        <v>0</v>
      </c>
      <c r="H432" s="4" t="s">
        <v>1224</v>
      </c>
    </row>
    <row r="433" spans="1:8" ht="15" customHeight="1" x14ac:dyDescent="0.25">
      <c r="A433" s="3" t="s">
        <v>1519</v>
      </c>
      <c r="B433" s="2" t="s">
        <v>1520</v>
      </c>
      <c r="C433" s="4">
        <v>22626.78</v>
      </c>
      <c r="D433" s="4">
        <f t="shared" si="10"/>
        <v>22626.78</v>
      </c>
      <c r="E433" s="4">
        <v>0</v>
      </c>
      <c r="F433" s="4">
        <v>0</v>
      </c>
      <c r="G433" s="4">
        <v>0</v>
      </c>
      <c r="H433" s="4" t="s">
        <v>1224</v>
      </c>
    </row>
    <row r="434" spans="1:8" ht="15" customHeight="1" x14ac:dyDescent="0.25">
      <c r="A434" s="3" t="s">
        <v>1521</v>
      </c>
      <c r="B434" s="2" t="s">
        <v>1522</v>
      </c>
      <c r="C434" s="4">
        <v>201300.88</v>
      </c>
      <c r="D434" s="4">
        <f t="shared" si="10"/>
        <v>201300.88</v>
      </c>
      <c r="E434" s="4">
        <v>0</v>
      </c>
      <c r="F434" s="4">
        <v>0</v>
      </c>
      <c r="G434" s="4">
        <v>0</v>
      </c>
      <c r="H434" s="4" t="s">
        <v>1224</v>
      </c>
    </row>
    <row r="435" spans="1:8" ht="15" customHeight="1" x14ac:dyDescent="0.25">
      <c r="A435" s="3">
        <v>2120</v>
      </c>
      <c r="B435" s="2" t="s">
        <v>378</v>
      </c>
      <c r="C435" s="18">
        <v>0</v>
      </c>
      <c r="D435" s="18">
        <v>0</v>
      </c>
      <c r="E435" s="18">
        <v>0</v>
      </c>
      <c r="F435" s="18">
        <v>0</v>
      </c>
      <c r="G435" s="18">
        <v>0</v>
      </c>
      <c r="H435" s="4"/>
    </row>
    <row r="436" spans="1:8" ht="15" customHeight="1" x14ac:dyDescent="0.25">
      <c r="A436" s="3">
        <v>2121</v>
      </c>
      <c r="B436" s="2" t="s">
        <v>379</v>
      </c>
      <c r="C436" s="18">
        <v>0</v>
      </c>
      <c r="D436" s="18">
        <v>0</v>
      </c>
      <c r="E436" s="18">
        <v>0</v>
      </c>
      <c r="F436" s="18">
        <v>0</v>
      </c>
      <c r="G436" s="18">
        <v>0</v>
      </c>
      <c r="H436" s="4"/>
    </row>
    <row r="437" spans="1:8" ht="15" customHeight="1" x14ac:dyDescent="0.25">
      <c r="A437" s="3">
        <v>2122</v>
      </c>
      <c r="B437" s="2" t="s">
        <v>380</v>
      </c>
      <c r="C437" s="18">
        <v>0</v>
      </c>
      <c r="D437" s="18">
        <v>0</v>
      </c>
      <c r="E437" s="18">
        <v>0</v>
      </c>
      <c r="F437" s="18">
        <v>0</v>
      </c>
      <c r="G437" s="18">
        <v>0</v>
      </c>
      <c r="H437" s="4"/>
    </row>
    <row r="438" spans="1:8" ht="15" customHeight="1" x14ac:dyDescent="0.25">
      <c r="A438" s="3">
        <v>2129</v>
      </c>
      <c r="B438" s="2" t="s">
        <v>381</v>
      </c>
      <c r="C438" s="18">
        <v>0</v>
      </c>
      <c r="D438" s="18">
        <v>0</v>
      </c>
      <c r="E438" s="18">
        <v>0</v>
      </c>
      <c r="F438" s="18">
        <v>0</v>
      </c>
      <c r="G438" s="18">
        <v>0</v>
      </c>
      <c r="H438" s="4"/>
    </row>
    <row r="439" spans="1:8" ht="15" customHeight="1" x14ac:dyDescent="0.25">
      <c r="A439" s="2"/>
      <c r="B439" s="2"/>
      <c r="C439" s="2"/>
      <c r="D439" s="2"/>
      <c r="E439" s="2"/>
      <c r="F439" s="2"/>
      <c r="G439" s="2"/>
      <c r="H439" s="2"/>
    </row>
    <row r="440" spans="1:8" ht="15" customHeight="1" x14ac:dyDescent="0.25">
      <c r="A440" s="65" t="s">
        <v>382</v>
      </c>
      <c r="B440" s="65"/>
      <c r="C440" s="65"/>
      <c r="D440" s="65"/>
      <c r="E440" s="65"/>
      <c r="F440" s="65"/>
      <c r="G440" s="65"/>
      <c r="H440" s="65"/>
    </row>
    <row r="441" spans="1:8" ht="15" customHeight="1" x14ac:dyDescent="0.25">
      <c r="A441" s="66" t="s">
        <v>69</v>
      </c>
      <c r="B441" s="66" t="s">
        <v>70</v>
      </c>
      <c r="C441" s="66" t="s">
        <v>71</v>
      </c>
      <c r="D441" s="66" t="s">
        <v>383</v>
      </c>
      <c r="E441" s="66" t="s">
        <v>278</v>
      </c>
      <c r="F441" s="66"/>
      <c r="G441" s="66"/>
      <c r="H441" s="66"/>
    </row>
    <row r="442" spans="1:8" ht="15" customHeight="1" x14ac:dyDescent="0.25">
      <c r="A442" s="3">
        <v>2160</v>
      </c>
      <c r="B442" s="2" t="s">
        <v>384</v>
      </c>
      <c r="C442" s="4">
        <v>0</v>
      </c>
      <c r="D442" s="2"/>
      <c r="E442" s="2"/>
      <c r="F442" s="2"/>
      <c r="G442" s="2"/>
      <c r="H442" s="2"/>
    </row>
    <row r="443" spans="1:8" ht="15" customHeight="1" x14ac:dyDescent="0.25">
      <c r="A443" s="3">
        <v>2161</v>
      </c>
      <c r="B443" s="2" t="s">
        <v>385</v>
      </c>
      <c r="C443" s="4">
        <v>0</v>
      </c>
      <c r="D443" s="2"/>
      <c r="E443" s="2"/>
      <c r="F443" s="2"/>
      <c r="G443" s="2"/>
      <c r="H443" s="2"/>
    </row>
    <row r="444" spans="1:8" ht="15" customHeight="1" x14ac:dyDescent="0.25">
      <c r="A444" s="3">
        <v>2162</v>
      </c>
      <c r="B444" s="2" t="s">
        <v>386</v>
      </c>
      <c r="C444" s="4">
        <v>0</v>
      </c>
      <c r="D444" s="2"/>
      <c r="E444" s="2"/>
    </row>
    <row r="445" spans="1:8" ht="15" customHeight="1" x14ac:dyDescent="0.25">
      <c r="A445" s="3">
        <v>2163</v>
      </c>
      <c r="B445" s="2" t="s">
        <v>387</v>
      </c>
      <c r="C445" s="4">
        <v>0</v>
      </c>
      <c r="D445" s="2"/>
      <c r="E445" s="2"/>
    </row>
    <row r="446" spans="1:8" ht="15" customHeight="1" x14ac:dyDescent="0.25">
      <c r="A446" s="3">
        <v>2164</v>
      </c>
      <c r="B446" s="2" t="s">
        <v>388</v>
      </c>
      <c r="C446" s="4">
        <v>0</v>
      </c>
      <c r="D446" s="2"/>
      <c r="E446" s="2"/>
    </row>
    <row r="447" spans="1:8" ht="15" customHeight="1" x14ac:dyDescent="0.25">
      <c r="A447" s="3">
        <v>2165</v>
      </c>
      <c r="B447" s="2" t="s">
        <v>389</v>
      </c>
      <c r="C447" s="4">
        <v>0</v>
      </c>
      <c r="D447" s="2"/>
      <c r="E447" s="2"/>
    </row>
    <row r="448" spans="1:8" ht="15" customHeight="1" x14ac:dyDescent="0.25">
      <c r="A448" s="3">
        <v>2166</v>
      </c>
      <c r="B448" s="2" t="s">
        <v>390</v>
      </c>
      <c r="C448" s="4">
        <v>0</v>
      </c>
      <c r="D448" s="2"/>
      <c r="E448" s="2"/>
    </row>
    <row r="449" spans="1:5" ht="15" customHeight="1" x14ac:dyDescent="0.25">
      <c r="A449" s="3">
        <v>2250</v>
      </c>
      <c r="B449" s="2" t="s">
        <v>391</v>
      </c>
      <c r="C449" s="4">
        <v>0</v>
      </c>
      <c r="D449" s="2"/>
      <c r="E449" s="2"/>
    </row>
    <row r="450" spans="1:5" ht="15" customHeight="1" x14ac:dyDescent="0.25">
      <c r="A450" s="3">
        <v>2251</v>
      </c>
      <c r="B450" s="2" t="s">
        <v>392</v>
      </c>
      <c r="C450" s="4">
        <v>0</v>
      </c>
      <c r="D450" s="2"/>
      <c r="E450" s="2"/>
    </row>
    <row r="451" spans="1:5" ht="15" customHeight="1" x14ac:dyDescent="0.25">
      <c r="A451" s="3">
        <v>2252</v>
      </c>
      <c r="B451" s="2" t="s">
        <v>393</v>
      </c>
      <c r="C451" s="4">
        <v>0</v>
      </c>
      <c r="D451" s="2"/>
      <c r="E451" s="2"/>
    </row>
    <row r="452" spans="1:5" ht="15" customHeight="1" x14ac:dyDescent="0.25">
      <c r="A452" s="3">
        <v>2253</v>
      </c>
      <c r="B452" s="2" t="s">
        <v>394</v>
      </c>
      <c r="C452" s="4">
        <v>0</v>
      </c>
      <c r="D452" s="2"/>
      <c r="E452" s="2"/>
    </row>
    <row r="453" spans="1:5" ht="15" customHeight="1" x14ac:dyDescent="0.25">
      <c r="A453" s="3">
        <v>2254</v>
      </c>
      <c r="B453" s="2" t="s">
        <v>395</v>
      </c>
      <c r="C453" s="4">
        <v>0</v>
      </c>
      <c r="D453" s="2"/>
      <c r="E453" s="2"/>
    </row>
    <row r="454" spans="1:5" ht="15" customHeight="1" x14ac:dyDescent="0.25">
      <c r="A454" s="3">
        <v>2255</v>
      </c>
      <c r="B454" s="2" t="s">
        <v>396</v>
      </c>
      <c r="C454" s="4">
        <v>0</v>
      </c>
      <c r="D454" s="2"/>
      <c r="E454" s="2"/>
    </row>
    <row r="455" spans="1:5" ht="15" customHeight="1" x14ac:dyDescent="0.25">
      <c r="A455" s="3">
        <v>2256</v>
      </c>
      <c r="B455" s="2" t="s">
        <v>397</v>
      </c>
      <c r="C455" s="4">
        <v>0</v>
      </c>
      <c r="D455" s="2"/>
      <c r="E455" s="2"/>
    </row>
    <row r="456" spans="1:5" ht="15" customHeight="1" x14ac:dyDescent="0.25">
      <c r="A456" s="2"/>
      <c r="B456" s="2"/>
      <c r="C456" s="2"/>
      <c r="D456" s="2"/>
      <c r="E456" s="2"/>
    </row>
    <row r="457" spans="1:5" ht="15" customHeight="1" x14ac:dyDescent="0.25">
      <c r="A457" s="65" t="s">
        <v>398</v>
      </c>
      <c r="B457" s="65"/>
      <c r="C457" s="65"/>
      <c r="D457" s="65"/>
      <c r="E457" s="65"/>
    </row>
    <row r="458" spans="1:5" ht="15" customHeight="1" x14ac:dyDescent="0.25">
      <c r="A458" s="68" t="s">
        <v>69</v>
      </c>
      <c r="B458" s="68" t="s">
        <v>70</v>
      </c>
      <c r="C458" s="68" t="s">
        <v>71</v>
      </c>
      <c r="D458" s="66" t="s">
        <v>383</v>
      </c>
      <c r="E458" s="66" t="s">
        <v>278</v>
      </c>
    </row>
    <row r="459" spans="1:5" ht="15" customHeight="1" x14ac:dyDescent="0.25">
      <c r="A459" s="3">
        <v>2150</v>
      </c>
      <c r="B459" s="2" t="s">
        <v>399</v>
      </c>
      <c r="C459" s="4">
        <v>0</v>
      </c>
      <c r="D459" s="2"/>
      <c r="E459" s="2"/>
    </row>
    <row r="460" spans="1:5" ht="15" customHeight="1" x14ac:dyDescent="0.25">
      <c r="A460" s="3">
        <v>2151</v>
      </c>
      <c r="B460" s="2" t="s">
        <v>400</v>
      </c>
      <c r="C460" s="4">
        <v>0</v>
      </c>
      <c r="D460" s="2"/>
      <c r="E460" s="2"/>
    </row>
    <row r="461" spans="1:5" ht="15" customHeight="1" x14ac:dyDescent="0.25">
      <c r="A461" s="3">
        <v>2152</v>
      </c>
      <c r="B461" s="2" t="s">
        <v>401</v>
      </c>
      <c r="C461" s="4">
        <v>0</v>
      </c>
      <c r="D461" s="2"/>
      <c r="E461" s="2"/>
    </row>
    <row r="462" spans="1:5" ht="15" customHeight="1" x14ac:dyDescent="0.25">
      <c r="A462" s="3">
        <v>2159</v>
      </c>
      <c r="B462" s="2" t="s">
        <v>402</v>
      </c>
      <c r="C462" s="4">
        <v>0</v>
      </c>
      <c r="D462" s="2"/>
      <c r="E462" s="2"/>
    </row>
    <row r="463" spans="1:5" ht="15" customHeight="1" x14ac:dyDescent="0.25">
      <c r="A463" s="3">
        <v>2240</v>
      </c>
      <c r="B463" s="2" t="s">
        <v>403</v>
      </c>
      <c r="C463" s="4">
        <v>0</v>
      </c>
      <c r="D463" s="2"/>
      <c r="E463" s="2"/>
    </row>
    <row r="464" spans="1:5" ht="15" customHeight="1" x14ac:dyDescent="0.25">
      <c r="A464" s="3">
        <v>2241</v>
      </c>
      <c r="B464" s="2" t="s">
        <v>404</v>
      </c>
      <c r="C464" s="4">
        <v>0</v>
      </c>
      <c r="D464" s="2"/>
      <c r="E464" s="2"/>
    </row>
    <row r="465" spans="1:5" ht="15" customHeight="1" x14ac:dyDescent="0.25">
      <c r="A465" s="3">
        <v>2242</v>
      </c>
      <c r="B465" s="2" t="s">
        <v>405</v>
      </c>
      <c r="C465" s="4">
        <v>0</v>
      </c>
      <c r="D465" s="2"/>
      <c r="E465" s="2"/>
    </row>
    <row r="466" spans="1:5" ht="15" customHeight="1" x14ac:dyDescent="0.25">
      <c r="A466" s="3">
        <v>2249</v>
      </c>
      <c r="B466" s="2" t="s">
        <v>406</v>
      </c>
      <c r="C466" s="4">
        <v>0</v>
      </c>
      <c r="D466" s="2"/>
      <c r="E466" s="2"/>
    </row>
    <row r="467" spans="1:5" ht="15" customHeight="1" x14ac:dyDescent="0.25">
      <c r="A467" s="3"/>
      <c r="B467" s="2"/>
      <c r="C467" s="4"/>
      <c r="D467" s="2"/>
      <c r="E467" s="2"/>
    </row>
    <row r="468" spans="1:5" ht="15" customHeight="1" x14ac:dyDescent="0.25">
      <c r="A468" s="65" t="s">
        <v>407</v>
      </c>
      <c r="B468" s="65"/>
      <c r="C468" s="65"/>
      <c r="D468" s="65"/>
      <c r="E468" s="65"/>
    </row>
    <row r="469" spans="1:5" ht="15" customHeight="1" x14ac:dyDescent="0.25">
      <c r="A469" s="68" t="s">
        <v>69</v>
      </c>
      <c r="B469" s="68" t="s">
        <v>70</v>
      </c>
      <c r="C469" s="68" t="s">
        <v>71</v>
      </c>
      <c r="D469" s="66" t="s">
        <v>383</v>
      </c>
      <c r="E469" s="66" t="s">
        <v>278</v>
      </c>
    </row>
    <row r="470" spans="1:5" ht="15" customHeight="1" x14ac:dyDescent="0.25">
      <c r="A470" s="3">
        <v>2170</v>
      </c>
      <c r="B470" s="2" t="s">
        <v>408</v>
      </c>
      <c r="C470" s="4">
        <v>0</v>
      </c>
      <c r="D470" s="2"/>
      <c r="E470" s="2"/>
    </row>
    <row r="471" spans="1:5" ht="15" customHeight="1" x14ac:dyDescent="0.25">
      <c r="A471" s="3">
        <v>2171</v>
      </c>
      <c r="B471" s="2" t="s">
        <v>409</v>
      </c>
      <c r="C471" s="4">
        <v>0</v>
      </c>
      <c r="D471" s="2"/>
      <c r="E471" s="2"/>
    </row>
    <row r="472" spans="1:5" ht="15" customHeight="1" x14ac:dyDescent="0.25">
      <c r="A472" s="3">
        <v>2172</v>
      </c>
      <c r="B472" s="2" t="s">
        <v>410</v>
      </c>
      <c r="C472" s="4">
        <v>0</v>
      </c>
      <c r="D472" s="2"/>
      <c r="E472" s="2"/>
    </row>
    <row r="473" spans="1:5" ht="15" customHeight="1" x14ac:dyDescent="0.25">
      <c r="A473" s="3">
        <v>2179</v>
      </c>
      <c r="B473" s="2" t="s">
        <v>411</v>
      </c>
      <c r="C473" s="4">
        <v>0</v>
      </c>
      <c r="D473" s="2"/>
      <c r="E473" s="2"/>
    </row>
    <row r="474" spans="1:5" ht="15" customHeight="1" x14ac:dyDescent="0.25">
      <c r="A474" s="3">
        <v>2260</v>
      </c>
      <c r="B474" s="2" t="s">
        <v>412</v>
      </c>
      <c r="C474" s="4">
        <v>0</v>
      </c>
      <c r="D474" s="2"/>
      <c r="E474" s="2"/>
    </row>
    <row r="475" spans="1:5" ht="15" customHeight="1" x14ac:dyDescent="0.25">
      <c r="A475" s="3">
        <v>2261</v>
      </c>
      <c r="B475" s="2" t="s">
        <v>413</v>
      </c>
      <c r="C475" s="4">
        <v>0</v>
      </c>
      <c r="D475" s="2"/>
      <c r="E475" s="2"/>
    </row>
    <row r="476" spans="1:5" ht="15" customHeight="1" x14ac:dyDescent="0.25">
      <c r="A476" s="3">
        <v>2262</v>
      </c>
      <c r="B476" s="2" t="s">
        <v>414</v>
      </c>
      <c r="C476" s="4">
        <v>0</v>
      </c>
      <c r="D476" s="2"/>
      <c r="E476" s="2"/>
    </row>
    <row r="477" spans="1:5" ht="15" customHeight="1" x14ac:dyDescent="0.25">
      <c r="A477" s="3">
        <v>2263</v>
      </c>
      <c r="B477" s="2" t="s">
        <v>415</v>
      </c>
      <c r="C477" s="4">
        <v>0</v>
      </c>
      <c r="D477" s="2"/>
      <c r="E477" s="2"/>
    </row>
    <row r="478" spans="1:5" ht="15" customHeight="1" x14ac:dyDescent="0.25">
      <c r="A478" s="3">
        <v>2269</v>
      </c>
      <c r="B478" s="2" t="s">
        <v>416</v>
      </c>
      <c r="C478" s="18">
        <v>20902779.66</v>
      </c>
      <c r="D478" s="2"/>
      <c r="E478" s="2"/>
    </row>
    <row r="479" spans="1:5" ht="15" customHeight="1" x14ac:dyDescent="0.25">
      <c r="A479" s="2"/>
      <c r="B479" s="2"/>
      <c r="C479" s="2"/>
      <c r="D479" s="2"/>
      <c r="E479" s="2"/>
    </row>
    <row r="480" spans="1:5" ht="15" customHeight="1" x14ac:dyDescent="0.25">
      <c r="A480" s="65" t="s">
        <v>417</v>
      </c>
      <c r="B480" s="65"/>
      <c r="C480" s="65"/>
      <c r="D480" s="65"/>
      <c r="E480" s="65"/>
    </row>
    <row r="481" spans="1:5" ht="15" customHeight="1" x14ac:dyDescent="0.25">
      <c r="A481" s="68" t="s">
        <v>69</v>
      </c>
      <c r="B481" s="68" t="s">
        <v>70</v>
      </c>
      <c r="C481" s="68" t="s">
        <v>71</v>
      </c>
      <c r="D481" s="66" t="s">
        <v>383</v>
      </c>
      <c r="E481" s="66" t="s">
        <v>278</v>
      </c>
    </row>
    <row r="482" spans="1:5" ht="15" customHeight="1" x14ac:dyDescent="0.25">
      <c r="A482" s="3">
        <v>2190</v>
      </c>
      <c r="B482" s="2" t="s">
        <v>418</v>
      </c>
      <c r="C482" s="4">
        <v>0</v>
      </c>
      <c r="D482" s="2"/>
      <c r="E482" s="2"/>
    </row>
    <row r="483" spans="1:5" ht="15" customHeight="1" x14ac:dyDescent="0.25">
      <c r="A483" s="3">
        <v>2191</v>
      </c>
      <c r="B483" s="2" t="s">
        <v>419</v>
      </c>
      <c r="C483" s="4">
        <v>0</v>
      </c>
      <c r="D483" s="2"/>
      <c r="E483" s="2"/>
    </row>
    <row r="484" spans="1:5" ht="15" customHeight="1" x14ac:dyDescent="0.25">
      <c r="A484" s="3">
        <v>2192</v>
      </c>
      <c r="B484" s="2" t="s">
        <v>420</v>
      </c>
      <c r="C484" s="4">
        <v>0</v>
      </c>
      <c r="D484" s="2"/>
      <c r="E484" s="2"/>
    </row>
    <row r="485" spans="1:5" ht="15" customHeight="1" x14ac:dyDescent="0.25">
      <c r="A485" s="3">
        <v>2199</v>
      </c>
      <c r="B485" s="2" t="s">
        <v>421</v>
      </c>
      <c r="C485" s="4">
        <v>0</v>
      </c>
      <c r="D485" s="2"/>
      <c r="E485" s="2"/>
    </row>
    <row r="486" spans="1:5" ht="15" customHeight="1" x14ac:dyDescent="0.25">
      <c r="A486" s="2"/>
      <c r="B486" s="2"/>
      <c r="C486" s="2"/>
      <c r="D486" s="2"/>
      <c r="E486" s="2"/>
    </row>
    <row r="487" spans="1:5" ht="15" customHeight="1" x14ac:dyDescent="0.25">
      <c r="A487" s="2"/>
      <c r="B487" s="2"/>
      <c r="C487" s="2"/>
      <c r="D487" s="2"/>
      <c r="E487" s="2"/>
    </row>
    <row r="488" spans="1:5" ht="15" customHeight="1" x14ac:dyDescent="0.25">
      <c r="A488" s="2"/>
      <c r="B488" s="2" t="s">
        <v>65</v>
      </c>
      <c r="C488" s="2"/>
      <c r="D488" s="2"/>
      <c r="E488" s="2"/>
    </row>
    <row r="494" spans="1:5" ht="23.25" x14ac:dyDescent="0.25">
      <c r="B494" s="104" t="s">
        <v>1221</v>
      </c>
      <c r="C494" s="135" t="s">
        <v>1222</v>
      </c>
      <c r="D494" s="135"/>
      <c r="E494" s="135"/>
    </row>
  </sheetData>
  <mergeCells count="5">
    <mergeCell ref="A1:F1"/>
    <mergeCell ref="A2:F2"/>
    <mergeCell ref="A3:F3"/>
    <mergeCell ref="A4:F4"/>
    <mergeCell ref="C494:E494"/>
  </mergeCells>
  <phoneticPr fontId="15" type="noConversion"/>
  <pageMargins left="0.25" right="0.25" top="0.75" bottom="0.75" header="0.3" footer="0.3"/>
  <pageSetup scale="62" fitToHeight="0" orientation="landscape" r:id="rId1"/>
  <ignoredErrors>
    <ignoredError sqref="C210:E210 D218:E218 D15:G15 C36:G36 C101:F101 C269:G269 C377:G377 C391:G39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84"/>
  <sheetViews>
    <sheetView topLeftCell="A51" workbookViewId="0">
      <selection sqref="A1:E85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44" t="str">
        <f>ESF!A1</f>
        <v>INSTITUTO CULTURAL DE LEÓN</v>
      </c>
      <c r="B1" s="145"/>
      <c r="C1" s="145"/>
      <c r="D1" s="62" t="s">
        <v>0</v>
      </c>
      <c r="E1" s="63">
        <f>'Notas a los Edos Financieros'!D1</f>
        <v>2025</v>
      </c>
    </row>
    <row r="2" spans="1:5" ht="11.25" customHeight="1" x14ac:dyDescent="0.25">
      <c r="A2" s="144" t="s">
        <v>422</v>
      </c>
      <c r="B2" s="145"/>
      <c r="C2" s="145"/>
      <c r="D2" s="62" t="s">
        <v>2</v>
      </c>
      <c r="E2" s="63" t="str">
        <f>'Notas a los Edos Financieros'!D2</f>
        <v>Trimestral</v>
      </c>
    </row>
    <row r="3" spans="1:5" ht="11.25" customHeight="1" x14ac:dyDescent="0.25">
      <c r="A3" s="144" t="str">
        <f>ESF!A3</f>
        <v>Del 01 de enero al 30 de septiembre de 2025</v>
      </c>
      <c r="B3" s="145"/>
      <c r="C3" s="145"/>
      <c r="D3" s="62" t="s">
        <v>3</v>
      </c>
      <c r="E3" s="63">
        <f>'Notas a los Edos Financieros'!D3</f>
        <v>3</v>
      </c>
    </row>
    <row r="4" spans="1:5" ht="11.25" customHeight="1" x14ac:dyDescent="0.25">
      <c r="A4" s="144" t="s">
        <v>4</v>
      </c>
      <c r="B4" s="145"/>
      <c r="C4" s="145"/>
      <c r="D4" s="62"/>
      <c r="E4" s="63"/>
    </row>
    <row r="5" spans="1:5" ht="9.75" customHeight="1" x14ac:dyDescent="0.25">
      <c r="A5" s="64" t="s">
        <v>67</v>
      </c>
      <c r="B5" s="65"/>
      <c r="C5" s="65"/>
      <c r="D5" s="65"/>
      <c r="E5" s="65"/>
    </row>
    <row r="6" spans="1:5" ht="9.75" customHeight="1" x14ac:dyDescent="0.25">
      <c r="A6" s="2"/>
      <c r="B6" s="2"/>
      <c r="C6" s="2"/>
      <c r="D6" s="2"/>
      <c r="E6" s="2"/>
    </row>
    <row r="7" spans="1:5" ht="15" customHeight="1" x14ac:dyDescent="0.25">
      <c r="A7" s="65" t="s">
        <v>423</v>
      </c>
      <c r="B7" s="65"/>
      <c r="C7" s="65"/>
      <c r="D7" s="65"/>
      <c r="E7" s="65"/>
    </row>
    <row r="8" spans="1:5" ht="15" customHeight="1" x14ac:dyDescent="0.25">
      <c r="A8" s="66" t="s">
        <v>69</v>
      </c>
      <c r="B8" s="66" t="s">
        <v>70</v>
      </c>
      <c r="C8" s="66" t="s">
        <v>71</v>
      </c>
      <c r="D8" s="66" t="s">
        <v>265</v>
      </c>
      <c r="E8" s="66" t="s">
        <v>383</v>
      </c>
    </row>
    <row r="9" spans="1:5" ht="15" customHeight="1" x14ac:dyDescent="0.25">
      <c r="A9" s="3">
        <v>3110</v>
      </c>
      <c r="B9" s="2" t="s">
        <v>123</v>
      </c>
      <c r="C9" s="4">
        <f>+C10+C11</f>
        <v>1479569.5899999999</v>
      </c>
      <c r="D9" s="2"/>
      <c r="E9" s="2"/>
    </row>
    <row r="10" spans="1:5" ht="15" customHeight="1" x14ac:dyDescent="0.25">
      <c r="A10" s="95" t="s">
        <v>791</v>
      </c>
      <c r="B10" s="96" t="s">
        <v>792</v>
      </c>
      <c r="C10" s="97">
        <v>1353993.16</v>
      </c>
      <c r="D10" s="2"/>
      <c r="E10" s="2"/>
    </row>
    <row r="11" spans="1:5" ht="15" customHeight="1" x14ac:dyDescent="0.25">
      <c r="A11" s="95" t="s">
        <v>793</v>
      </c>
      <c r="B11" s="96" t="s">
        <v>794</v>
      </c>
      <c r="C11" s="97">
        <v>125576.43</v>
      </c>
      <c r="D11" s="2"/>
      <c r="E11" s="2"/>
    </row>
    <row r="12" spans="1:5" ht="15" customHeight="1" x14ac:dyDescent="0.25">
      <c r="A12" s="3">
        <v>3120</v>
      </c>
      <c r="B12" s="2" t="s">
        <v>424</v>
      </c>
      <c r="C12" s="4">
        <v>0</v>
      </c>
      <c r="D12" s="2"/>
      <c r="E12" s="2"/>
    </row>
    <row r="13" spans="1:5" ht="15" customHeight="1" x14ac:dyDescent="0.25">
      <c r="A13" s="3">
        <v>3130</v>
      </c>
      <c r="B13" s="2" t="s">
        <v>425</v>
      </c>
      <c r="C13" s="4">
        <v>0</v>
      </c>
    </row>
    <row r="14" spans="1:5" ht="15" customHeight="1" x14ac:dyDescent="0.25">
      <c r="A14" s="2"/>
      <c r="B14" s="2"/>
      <c r="C14" s="2"/>
    </row>
    <row r="15" spans="1:5" ht="15" customHeight="1" x14ac:dyDescent="0.25">
      <c r="A15" s="65" t="s">
        <v>426</v>
      </c>
      <c r="B15" s="65"/>
      <c r="C15" s="65"/>
      <c r="D15" s="65"/>
      <c r="E15" s="65"/>
    </row>
    <row r="16" spans="1:5" ht="15" customHeight="1" x14ac:dyDescent="0.25">
      <c r="A16" s="66" t="s">
        <v>69</v>
      </c>
      <c r="B16" s="66" t="s">
        <v>70</v>
      </c>
      <c r="C16" s="66" t="s">
        <v>71</v>
      </c>
      <c r="D16" s="66" t="s">
        <v>427</v>
      </c>
      <c r="E16" s="66"/>
    </row>
    <row r="17" spans="1:4" ht="15" customHeight="1" x14ac:dyDescent="0.25">
      <c r="A17" s="3">
        <v>3210</v>
      </c>
      <c r="B17" s="2" t="s">
        <v>428</v>
      </c>
      <c r="C17" s="18">
        <v>20289675.609999999</v>
      </c>
      <c r="D17" s="2"/>
    </row>
    <row r="18" spans="1:4" ht="15" customHeight="1" x14ac:dyDescent="0.25">
      <c r="A18" s="3">
        <v>3220</v>
      </c>
      <c r="B18" s="2" t="s">
        <v>429</v>
      </c>
      <c r="C18" s="18">
        <f>+SUM(C19:C64)</f>
        <v>19038260.420000002</v>
      </c>
      <c r="D18" s="2"/>
    </row>
    <row r="19" spans="1:4" ht="15" customHeight="1" x14ac:dyDescent="0.25">
      <c r="A19" s="95" t="s">
        <v>795</v>
      </c>
      <c r="B19" s="96">
        <v>1991</v>
      </c>
      <c r="C19" s="97">
        <v>-65770.48</v>
      </c>
      <c r="D19" s="2"/>
    </row>
    <row r="20" spans="1:4" ht="15" customHeight="1" x14ac:dyDescent="0.25">
      <c r="A20" s="95" t="s">
        <v>796</v>
      </c>
      <c r="B20" s="96">
        <v>1992</v>
      </c>
      <c r="C20" s="97">
        <v>-284563.53999999998</v>
      </c>
      <c r="D20" s="2"/>
    </row>
    <row r="21" spans="1:4" ht="15" customHeight="1" x14ac:dyDescent="0.25">
      <c r="A21" s="95" t="s">
        <v>797</v>
      </c>
      <c r="B21" s="96">
        <v>1993</v>
      </c>
      <c r="C21" s="97">
        <v>25565.23</v>
      </c>
      <c r="D21" s="2"/>
    </row>
    <row r="22" spans="1:4" ht="15" customHeight="1" x14ac:dyDescent="0.25">
      <c r="A22" s="95" t="s">
        <v>798</v>
      </c>
      <c r="B22" s="96">
        <v>1994</v>
      </c>
      <c r="C22" s="97">
        <v>-551618.49</v>
      </c>
      <c r="D22" s="2"/>
    </row>
    <row r="23" spans="1:4" ht="15" customHeight="1" x14ac:dyDescent="0.25">
      <c r="A23" s="95" t="s">
        <v>799</v>
      </c>
      <c r="B23" s="96">
        <v>1995</v>
      </c>
      <c r="C23" s="97">
        <v>188818.99</v>
      </c>
      <c r="D23" s="2"/>
    </row>
    <row r="24" spans="1:4" ht="15" customHeight="1" x14ac:dyDescent="0.25">
      <c r="A24" s="95" t="s">
        <v>800</v>
      </c>
      <c r="B24" s="96">
        <v>1996</v>
      </c>
      <c r="C24" s="97">
        <v>97770.59</v>
      </c>
      <c r="D24" s="2"/>
    </row>
    <row r="25" spans="1:4" ht="15" customHeight="1" x14ac:dyDescent="0.25">
      <c r="A25" s="95" t="s">
        <v>801</v>
      </c>
      <c r="B25" s="96">
        <v>1997</v>
      </c>
      <c r="C25" s="97">
        <v>-433570.92</v>
      </c>
      <c r="D25" s="2"/>
    </row>
    <row r="26" spans="1:4" ht="15" customHeight="1" x14ac:dyDescent="0.25">
      <c r="A26" s="95" t="s">
        <v>802</v>
      </c>
      <c r="B26" s="96">
        <v>1998</v>
      </c>
      <c r="C26" s="97">
        <v>294965.71000000002</v>
      </c>
      <c r="D26" s="2"/>
    </row>
    <row r="27" spans="1:4" ht="15" customHeight="1" x14ac:dyDescent="0.25">
      <c r="A27" s="95" t="s">
        <v>803</v>
      </c>
      <c r="B27" s="96">
        <v>1999</v>
      </c>
      <c r="C27" s="97">
        <v>1495761.36</v>
      </c>
      <c r="D27" s="2"/>
    </row>
    <row r="28" spans="1:4" ht="15" customHeight="1" x14ac:dyDescent="0.25">
      <c r="A28" s="95" t="s">
        <v>804</v>
      </c>
      <c r="B28" s="96">
        <v>2000</v>
      </c>
      <c r="C28" s="97">
        <v>-636193.21</v>
      </c>
      <c r="D28" s="2"/>
    </row>
    <row r="29" spans="1:4" ht="15" customHeight="1" x14ac:dyDescent="0.25">
      <c r="A29" s="95" t="s">
        <v>805</v>
      </c>
      <c r="B29" s="96">
        <v>2001</v>
      </c>
      <c r="C29" s="97">
        <v>1073967.6200000001</v>
      </c>
      <c r="D29" s="2"/>
    </row>
    <row r="30" spans="1:4" ht="15" customHeight="1" x14ac:dyDescent="0.25">
      <c r="A30" s="95" t="s">
        <v>806</v>
      </c>
      <c r="B30" s="96">
        <v>2002</v>
      </c>
      <c r="C30" s="97">
        <v>-861559.74</v>
      </c>
      <c r="D30" s="2"/>
    </row>
    <row r="31" spans="1:4" ht="15" customHeight="1" x14ac:dyDescent="0.25">
      <c r="A31" s="95" t="s">
        <v>807</v>
      </c>
      <c r="B31" s="96">
        <v>2003</v>
      </c>
      <c r="C31" s="97">
        <v>-84185.76</v>
      </c>
      <c r="D31" s="2"/>
    </row>
    <row r="32" spans="1:4" ht="15" customHeight="1" x14ac:dyDescent="0.25">
      <c r="A32" s="95" t="s">
        <v>808</v>
      </c>
      <c r="B32" s="96">
        <v>2004</v>
      </c>
      <c r="C32" s="97">
        <v>151752.06</v>
      </c>
    </row>
    <row r="33" spans="1:3" ht="15" customHeight="1" x14ac:dyDescent="0.25">
      <c r="A33" s="95" t="s">
        <v>809</v>
      </c>
      <c r="B33" s="96">
        <v>2005</v>
      </c>
      <c r="C33" s="97">
        <v>295472.65999999997</v>
      </c>
    </row>
    <row r="34" spans="1:3" ht="15" customHeight="1" x14ac:dyDescent="0.25">
      <c r="A34" s="95" t="s">
        <v>810</v>
      </c>
      <c r="B34" s="96">
        <v>2006</v>
      </c>
      <c r="C34" s="97">
        <v>-445866.42</v>
      </c>
    </row>
    <row r="35" spans="1:3" ht="15" customHeight="1" x14ac:dyDescent="0.25">
      <c r="A35" s="95" t="s">
        <v>811</v>
      </c>
      <c r="B35" s="96">
        <v>2007</v>
      </c>
      <c r="C35" s="97">
        <v>2165707.23</v>
      </c>
    </row>
    <row r="36" spans="1:3" ht="15" customHeight="1" x14ac:dyDescent="0.25">
      <c r="A36" s="95" t="s">
        <v>812</v>
      </c>
      <c r="B36" s="96">
        <v>2008</v>
      </c>
      <c r="C36" s="97">
        <v>-410073.58</v>
      </c>
    </row>
    <row r="37" spans="1:3" ht="15" customHeight="1" x14ac:dyDescent="0.25">
      <c r="A37" s="95" t="s">
        <v>813</v>
      </c>
      <c r="B37" s="96">
        <v>2009</v>
      </c>
      <c r="C37" s="97">
        <v>-1150843.3899999999</v>
      </c>
    </row>
    <row r="38" spans="1:3" ht="15" customHeight="1" x14ac:dyDescent="0.25">
      <c r="A38" s="95" t="s">
        <v>814</v>
      </c>
      <c r="B38" s="96">
        <v>2010</v>
      </c>
      <c r="C38" s="97">
        <v>-644910.79</v>
      </c>
    </row>
    <row r="39" spans="1:3" ht="15" customHeight="1" x14ac:dyDescent="0.25">
      <c r="A39" s="95" t="s">
        <v>815</v>
      </c>
      <c r="B39" s="96">
        <v>2011</v>
      </c>
      <c r="C39" s="97">
        <v>-2612004.91</v>
      </c>
    </row>
    <row r="40" spans="1:3" ht="15" customHeight="1" x14ac:dyDescent="0.25">
      <c r="A40" s="95" t="s">
        <v>816</v>
      </c>
      <c r="B40" s="96">
        <v>2012</v>
      </c>
      <c r="C40" s="97">
        <v>-81202.69</v>
      </c>
    </row>
    <row r="41" spans="1:3" ht="15" customHeight="1" x14ac:dyDescent="0.25">
      <c r="A41" s="95" t="s">
        <v>817</v>
      </c>
      <c r="B41" s="96">
        <v>2013</v>
      </c>
      <c r="C41" s="97">
        <v>1192144.97</v>
      </c>
    </row>
    <row r="42" spans="1:3" ht="15" customHeight="1" x14ac:dyDescent="0.25">
      <c r="A42" s="95" t="s">
        <v>818</v>
      </c>
      <c r="B42" s="96">
        <v>2014</v>
      </c>
      <c r="C42" s="97">
        <v>466906.05</v>
      </c>
    </row>
    <row r="43" spans="1:3" ht="15" customHeight="1" x14ac:dyDescent="0.25">
      <c r="A43" s="95" t="s">
        <v>819</v>
      </c>
      <c r="B43" s="96">
        <v>2015</v>
      </c>
      <c r="C43" s="97">
        <v>-3676888.78</v>
      </c>
    </row>
    <row r="44" spans="1:3" ht="15" customHeight="1" x14ac:dyDescent="0.25">
      <c r="A44" s="95" t="s">
        <v>820</v>
      </c>
      <c r="B44" s="96">
        <v>2016</v>
      </c>
      <c r="C44" s="97">
        <v>-1919912.77</v>
      </c>
    </row>
    <row r="45" spans="1:3" ht="15" customHeight="1" x14ac:dyDescent="0.25">
      <c r="A45" s="95" t="s">
        <v>821</v>
      </c>
      <c r="B45" s="96">
        <v>2017</v>
      </c>
      <c r="C45" s="97">
        <v>1931032.99</v>
      </c>
    </row>
    <row r="46" spans="1:3" ht="15" customHeight="1" x14ac:dyDescent="0.25">
      <c r="A46" s="95" t="s">
        <v>822</v>
      </c>
      <c r="B46" s="96">
        <v>2018</v>
      </c>
      <c r="C46" s="97">
        <v>-1332872.3500000001</v>
      </c>
    </row>
    <row r="47" spans="1:3" ht="15" customHeight="1" x14ac:dyDescent="0.25">
      <c r="A47" s="95" t="s">
        <v>823</v>
      </c>
      <c r="B47" s="96">
        <v>2019</v>
      </c>
      <c r="C47" s="97">
        <v>-1604464.84</v>
      </c>
    </row>
    <row r="48" spans="1:3" ht="15" customHeight="1" x14ac:dyDescent="0.25">
      <c r="A48" s="95" t="s">
        <v>824</v>
      </c>
      <c r="B48" s="96">
        <v>2020</v>
      </c>
      <c r="C48" s="97">
        <v>-1027686.85</v>
      </c>
    </row>
    <row r="49" spans="1:3" ht="15" customHeight="1" x14ac:dyDescent="0.25">
      <c r="A49" s="95" t="s">
        <v>825</v>
      </c>
      <c r="B49" s="96">
        <v>2021</v>
      </c>
      <c r="C49" s="97">
        <v>-3360961.97</v>
      </c>
    </row>
    <row r="50" spans="1:3" ht="15" customHeight="1" x14ac:dyDescent="0.25">
      <c r="A50" s="95" t="s">
        <v>826</v>
      </c>
      <c r="B50" s="96">
        <v>2022</v>
      </c>
      <c r="C50" s="97">
        <v>-1081453.31</v>
      </c>
    </row>
    <row r="51" spans="1:3" ht="15" customHeight="1" x14ac:dyDescent="0.25">
      <c r="A51" s="95" t="s">
        <v>827</v>
      </c>
      <c r="B51" s="96">
        <v>2023</v>
      </c>
      <c r="C51" s="97">
        <v>-3456515.73</v>
      </c>
    </row>
    <row r="52" spans="1:3" ht="15" customHeight="1" x14ac:dyDescent="0.25">
      <c r="A52" s="95" t="s">
        <v>828</v>
      </c>
      <c r="B52" s="96" t="s">
        <v>829</v>
      </c>
      <c r="C52" s="97">
        <v>-3905585.28</v>
      </c>
    </row>
    <row r="53" spans="1:3" ht="15" customHeight="1" x14ac:dyDescent="0.25">
      <c r="A53" s="95" t="s">
        <v>830</v>
      </c>
      <c r="B53" s="96" t="s">
        <v>831</v>
      </c>
      <c r="C53" s="97">
        <v>10200000</v>
      </c>
    </row>
    <row r="54" spans="1:3" ht="15" customHeight="1" x14ac:dyDescent="0.25">
      <c r="A54" s="95" t="s">
        <v>832</v>
      </c>
      <c r="B54" s="96" t="s">
        <v>833</v>
      </c>
      <c r="C54" s="97">
        <v>1239419.5</v>
      </c>
    </row>
    <row r="55" spans="1:3" ht="15" customHeight="1" x14ac:dyDescent="0.25">
      <c r="A55" s="95" t="s">
        <v>834</v>
      </c>
      <c r="B55" s="96" t="s">
        <v>835</v>
      </c>
      <c r="C55" s="97">
        <v>2357852.0499999998</v>
      </c>
    </row>
    <row r="56" spans="1:3" ht="15" customHeight="1" x14ac:dyDescent="0.25">
      <c r="A56" s="95" t="s">
        <v>836</v>
      </c>
      <c r="B56" s="96" t="s">
        <v>837</v>
      </c>
      <c r="C56" s="97">
        <v>5054987.8</v>
      </c>
    </row>
    <row r="57" spans="1:3" ht="15" customHeight="1" x14ac:dyDescent="0.25">
      <c r="A57" s="95" t="s">
        <v>838</v>
      </c>
      <c r="B57" s="96" t="s">
        <v>839</v>
      </c>
      <c r="C57" s="97">
        <v>2447180.5</v>
      </c>
    </row>
    <row r="58" spans="1:3" ht="15" customHeight="1" x14ac:dyDescent="0.25">
      <c r="A58" s="95" t="s">
        <v>840</v>
      </c>
      <c r="B58" s="96" t="s">
        <v>841</v>
      </c>
      <c r="C58" s="97">
        <v>12088.93</v>
      </c>
    </row>
    <row r="59" spans="1:3" ht="15" customHeight="1" x14ac:dyDescent="0.25">
      <c r="A59" s="95" t="s">
        <v>842</v>
      </c>
      <c r="B59" s="96" t="s">
        <v>843</v>
      </c>
      <c r="C59" s="97">
        <v>1315036.74</v>
      </c>
    </row>
    <row r="60" spans="1:3" ht="15" customHeight="1" x14ac:dyDescent="0.25">
      <c r="A60" s="95" t="s">
        <v>844</v>
      </c>
      <c r="B60" s="96" t="s">
        <v>845</v>
      </c>
      <c r="C60" s="97">
        <v>378937.85</v>
      </c>
    </row>
    <row r="61" spans="1:3" ht="15" customHeight="1" x14ac:dyDescent="0.25">
      <c r="A61" s="95" t="s">
        <v>846</v>
      </c>
      <c r="B61" s="96" t="s">
        <v>847</v>
      </c>
      <c r="C61" s="97">
        <v>1506734.45</v>
      </c>
    </row>
    <row r="62" spans="1:3" ht="15" customHeight="1" x14ac:dyDescent="0.25">
      <c r="A62" s="95" t="s">
        <v>848</v>
      </c>
      <c r="B62" s="96" t="s">
        <v>849</v>
      </c>
      <c r="C62" s="97">
        <v>2237946</v>
      </c>
    </row>
    <row r="63" spans="1:3" ht="15" customHeight="1" x14ac:dyDescent="0.25">
      <c r="A63" s="95" t="s">
        <v>850</v>
      </c>
      <c r="B63" s="96" t="s">
        <v>851</v>
      </c>
      <c r="C63" s="97">
        <v>5334336</v>
      </c>
    </row>
    <row r="64" spans="1:3" ht="15" customHeight="1" x14ac:dyDescent="0.25">
      <c r="A64" s="95" t="s">
        <v>852</v>
      </c>
      <c r="B64" s="96" t="s">
        <v>853</v>
      </c>
      <c r="C64" s="97">
        <v>7202580.9400000004</v>
      </c>
    </row>
    <row r="65" spans="1:3" ht="15" customHeight="1" x14ac:dyDescent="0.25">
      <c r="A65" s="3">
        <v>3230</v>
      </c>
      <c r="B65" s="2" t="s">
        <v>430</v>
      </c>
      <c r="C65" s="98">
        <v>0</v>
      </c>
    </row>
    <row r="66" spans="1:3" ht="15" customHeight="1" x14ac:dyDescent="0.25">
      <c r="A66" s="3">
        <v>3231</v>
      </c>
      <c r="B66" s="2" t="s">
        <v>431</v>
      </c>
      <c r="C66" s="98">
        <v>0</v>
      </c>
    </row>
    <row r="67" spans="1:3" ht="15" customHeight="1" x14ac:dyDescent="0.25">
      <c r="A67" s="3">
        <v>3232</v>
      </c>
      <c r="B67" s="2" t="s">
        <v>432</v>
      </c>
      <c r="C67" s="98">
        <v>0</v>
      </c>
    </row>
    <row r="68" spans="1:3" ht="15" customHeight="1" x14ac:dyDescent="0.25">
      <c r="A68" s="3">
        <v>3233</v>
      </c>
      <c r="B68" s="2" t="s">
        <v>433</v>
      </c>
      <c r="C68" s="98">
        <v>0</v>
      </c>
    </row>
    <row r="69" spans="1:3" ht="15" customHeight="1" x14ac:dyDescent="0.25">
      <c r="A69" s="3">
        <v>3239</v>
      </c>
      <c r="B69" s="2" t="s">
        <v>434</v>
      </c>
      <c r="C69" s="98">
        <v>0</v>
      </c>
    </row>
    <row r="70" spans="1:3" ht="15" customHeight="1" x14ac:dyDescent="0.25">
      <c r="A70" s="3">
        <v>3240</v>
      </c>
      <c r="B70" s="2" t="s">
        <v>435</v>
      </c>
      <c r="C70" s="98">
        <v>0</v>
      </c>
    </row>
    <row r="71" spans="1:3" ht="15" customHeight="1" x14ac:dyDescent="0.25">
      <c r="A71" s="3">
        <v>3241</v>
      </c>
      <c r="B71" s="2" t="s">
        <v>436</v>
      </c>
      <c r="C71" s="98">
        <v>0</v>
      </c>
    </row>
    <row r="72" spans="1:3" ht="15" customHeight="1" x14ac:dyDescent="0.25">
      <c r="A72" s="3">
        <v>3242</v>
      </c>
      <c r="B72" s="2" t="s">
        <v>437</v>
      </c>
      <c r="C72" s="98">
        <v>0</v>
      </c>
    </row>
    <row r="73" spans="1:3" ht="15" customHeight="1" x14ac:dyDescent="0.25">
      <c r="A73" s="3">
        <v>3243</v>
      </c>
      <c r="B73" s="2" t="s">
        <v>438</v>
      </c>
      <c r="C73" s="98">
        <v>0</v>
      </c>
    </row>
    <row r="74" spans="1:3" ht="15" customHeight="1" x14ac:dyDescent="0.25">
      <c r="A74" s="3">
        <v>3250</v>
      </c>
      <c r="B74" s="2" t="s">
        <v>439</v>
      </c>
      <c r="C74" s="98">
        <v>0</v>
      </c>
    </row>
    <row r="75" spans="1:3" ht="15" customHeight="1" x14ac:dyDescent="0.25">
      <c r="A75" s="3">
        <v>3251</v>
      </c>
      <c r="B75" s="2" t="s">
        <v>440</v>
      </c>
      <c r="C75" s="98">
        <v>0</v>
      </c>
    </row>
    <row r="76" spans="1:3" ht="15" customHeight="1" x14ac:dyDescent="0.25">
      <c r="A76" s="3">
        <v>3252</v>
      </c>
      <c r="B76" s="2" t="s">
        <v>441</v>
      </c>
      <c r="C76" s="98">
        <v>0</v>
      </c>
    </row>
    <row r="77" spans="1:3" ht="15" customHeight="1" x14ac:dyDescent="0.25">
      <c r="A77" s="3">
        <v>3253</v>
      </c>
      <c r="B77" s="2" t="s">
        <v>442</v>
      </c>
      <c r="C77" s="98">
        <v>0</v>
      </c>
    </row>
    <row r="78" spans="1:3" ht="15" customHeight="1" x14ac:dyDescent="0.25">
      <c r="A78" s="2"/>
      <c r="B78" s="2"/>
      <c r="C78" s="99"/>
    </row>
    <row r="79" spans="1:3" ht="15" customHeight="1" x14ac:dyDescent="0.25">
      <c r="A79" s="2"/>
      <c r="B79" s="2" t="s">
        <v>65</v>
      </c>
      <c r="C79" s="2"/>
    </row>
    <row r="84" spans="2:5" ht="23.25" x14ac:dyDescent="0.25">
      <c r="B84" s="104" t="s">
        <v>1221</v>
      </c>
      <c r="C84" s="135" t="s">
        <v>1222</v>
      </c>
      <c r="D84" s="135"/>
      <c r="E84" s="135"/>
    </row>
  </sheetData>
  <mergeCells count="5">
    <mergeCell ref="A1:C1"/>
    <mergeCell ref="A2:C2"/>
    <mergeCell ref="A3:C3"/>
    <mergeCell ref="A4:C4"/>
    <mergeCell ref="C84:E84"/>
  </mergeCells>
  <pageMargins left="0.70866141732283472" right="0.70866141732283472" top="0.74803149606299213" bottom="0.74803149606299213" header="0" footer="0"/>
  <pageSetup scale="56" orientation="portrait" r:id="rId1"/>
  <ignoredErrors>
    <ignoredError sqref="C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E199"/>
  <sheetViews>
    <sheetView topLeftCell="A170" workbookViewId="0">
      <selection sqref="A1:E202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44" t="str">
        <f>ESF!A1</f>
        <v>INSTITUTO CULTURAL DE LEÓN</v>
      </c>
      <c r="B1" s="145"/>
      <c r="C1" s="145"/>
      <c r="D1" s="62" t="s">
        <v>0</v>
      </c>
      <c r="E1" s="63">
        <f>'Notas a los Edos Financieros'!D1</f>
        <v>2025</v>
      </c>
    </row>
    <row r="2" spans="1:5" ht="11.25" customHeight="1" x14ac:dyDescent="0.25">
      <c r="A2" s="144" t="s">
        <v>443</v>
      </c>
      <c r="B2" s="145"/>
      <c r="C2" s="145"/>
      <c r="D2" s="62" t="s">
        <v>2</v>
      </c>
      <c r="E2" s="63" t="str">
        <f>'Notas a los Edos Financieros'!D2</f>
        <v>Trimestral</v>
      </c>
    </row>
    <row r="3" spans="1:5" ht="11.25" customHeight="1" x14ac:dyDescent="0.25">
      <c r="A3" s="144" t="str">
        <f>ESF!A3</f>
        <v>Del 01 de enero al 30 de septiembre de 2025</v>
      </c>
      <c r="B3" s="145"/>
      <c r="C3" s="145"/>
      <c r="D3" s="62" t="s">
        <v>3</v>
      </c>
      <c r="E3" s="63">
        <f>'Notas a los Edos Financieros'!D3</f>
        <v>3</v>
      </c>
    </row>
    <row r="4" spans="1:5" ht="11.25" customHeight="1" x14ac:dyDescent="0.25">
      <c r="A4" s="144" t="s">
        <v>4</v>
      </c>
      <c r="B4" s="145"/>
      <c r="C4" s="145"/>
      <c r="D4" s="62"/>
      <c r="E4" s="63"/>
    </row>
    <row r="5" spans="1:5" ht="9.75" customHeight="1" x14ac:dyDescent="0.25">
      <c r="A5" s="64" t="s">
        <v>67</v>
      </c>
      <c r="B5" s="65"/>
      <c r="C5" s="65"/>
      <c r="D5" s="65"/>
      <c r="E5" s="65"/>
    </row>
    <row r="6" spans="1:5" ht="9.75" customHeight="1" x14ac:dyDescent="0.25">
      <c r="A6" s="2"/>
      <c r="B6" s="2"/>
      <c r="C6" s="2"/>
      <c r="D6" s="2"/>
      <c r="E6" s="2"/>
    </row>
    <row r="7" spans="1:5" ht="15" customHeight="1" x14ac:dyDescent="0.25">
      <c r="A7" s="65" t="s">
        <v>444</v>
      </c>
      <c r="B7" s="65"/>
      <c r="C7" s="65"/>
      <c r="D7" s="65"/>
      <c r="E7" s="2"/>
    </row>
    <row r="8" spans="1:5" ht="15" customHeight="1" x14ac:dyDescent="0.25">
      <c r="A8" s="66" t="s">
        <v>69</v>
      </c>
      <c r="B8" s="66" t="s">
        <v>70</v>
      </c>
      <c r="C8" s="72">
        <v>2025</v>
      </c>
      <c r="D8" s="72">
        <v>2024</v>
      </c>
      <c r="E8" s="2"/>
    </row>
    <row r="9" spans="1:5" ht="15" customHeight="1" x14ac:dyDescent="0.25">
      <c r="A9" s="3">
        <v>1111</v>
      </c>
      <c r="B9" s="2" t="s">
        <v>445</v>
      </c>
      <c r="C9" s="18">
        <f>+SUM(C10:C20)</f>
        <v>47500</v>
      </c>
      <c r="D9" s="18">
        <f>+SUM(D10:D20)</f>
        <v>44500</v>
      </c>
      <c r="E9" s="2"/>
    </row>
    <row r="10" spans="1:5" ht="15" customHeight="1" x14ac:dyDescent="0.25">
      <c r="A10" s="95" t="s">
        <v>854</v>
      </c>
      <c r="B10" s="96" t="s">
        <v>855</v>
      </c>
      <c r="C10" s="97">
        <v>5000</v>
      </c>
      <c r="D10" s="97">
        <v>5000</v>
      </c>
      <c r="E10" s="2"/>
    </row>
    <row r="11" spans="1:5" ht="15" customHeight="1" x14ac:dyDescent="0.25">
      <c r="A11" s="95" t="s">
        <v>856</v>
      </c>
      <c r="B11" s="96" t="s">
        <v>857</v>
      </c>
      <c r="C11" s="97">
        <v>12000</v>
      </c>
      <c r="D11" s="97">
        <v>12000</v>
      </c>
      <c r="E11" s="2"/>
    </row>
    <row r="12" spans="1:5" ht="15" customHeight="1" x14ac:dyDescent="0.25">
      <c r="A12" s="95" t="s">
        <v>858</v>
      </c>
      <c r="B12" s="96" t="s">
        <v>859</v>
      </c>
      <c r="C12" s="97">
        <v>12000</v>
      </c>
      <c r="D12" s="97">
        <v>10000</v>
      </c>
      <c r="E12" s="2"/>
    </row>
    <row r="13" spans="1:5" ht="15" customHeight="1" x14ac:dyDescent="0.25">
      <c r="A13" s="95" t="s">
        <v>860</v>
      </c>
      <c r="B13" s="96" t="s">
        <v>861</v>
      </c>
      <c r="C13" s="97">
        <v>3000</v>
      </c>
      <c r="D13" s="97">
        <v>3000</v>
      </c>
      <c r="E13" s="2"/>
    </row>
    <row r="14" spans="1:5" ht="15" customHeight="1" x14ac:dyDescent="0.25">
      <c r="A14" s="95" t="s">
        <v>862</v>
      </c>
      <c r="B14" s="96" t="s">
        <v>863</v>
      </c>
      <c r="C14" s="97">
        <v>3000</v>
      </c>
      <c r="D14" s="97">
        <v>3000</v>
      </c>
      <c r="E14" s="2"/>
    </row>
    <row r="15" spans="1:5" ht="15" customHeight="1" x14ac:dyDescent="0.25">
      <c r="A15" s="95" t="s">
        <v>864</v>
      </c>
      <c r="B15" s="96" t="s">
        <v>596</v>
      </c>
      <c r="C15" s="97">
        <v>3000</v>
      </c>
      <c r="D15" s="97">
        <v>3000</v>
      </c>
      <c r="E15" s="2"/>
    </row>
    <row r="16" spans="1:5" ht="15" customHeight="1" x14ac:dyDescent="0.25">
      <c r="A16" s="95" t="s">
        <v>865</v>
      </c>
      <c r="B16" s="96" t="s">
        <v>592</v>
      </c>
      <c r="C16" s="97">
        <v>2000</v>
      </c>
      <c r="D16" s="97">
        <v>2000</v>
      </c>
      <c r="E16" s="2"/>
    </row>
    <row r="17" spans="1:4" ht="15" customHeight="1" x14ac:dyDescent="0.25">
      <c r="A17" s="95" t="s">
        <v>866</v>
      </c>
      <c r="B17" s="96" t="s">
        <v>867</v>
      </c>
      <c r="C17" s="97">
        <v>2000</v>
      </c>
      <c r="D17" s="97">
        <v>2000</v>
      </c>
    </row>
    <row r="18" spans="1:4" ht="15" customHeight="1" x14ac:dyDescent="0.25">
      <c r="A18" s="95" t="s">
        <v>868</v>
      </c>
      <c r="B18" s="96" t="s">
        <v>869</v>
      </c>
      <c r="C18" s="97">
        <v>3000</v>
      </c>
      <c r="D18" s="97">
        <v>2000</v>
      </c>
    </row>
    <row r="19" spans="1:4" ht="15" customHeight="1" x14ac:dyDescent="0.25">
      <c r="A19" s="95" t="s">
        <v>870</v>
      </c>
      <c r="B19" s="96" t="s">
        <v>598</v>
      </c>
      <c r="C19" s="97">
        <v>500</v>
      </c>
      <c r="D19" s="97">
        <v>500</v>
      </c>
    </row>
    <row r="20" spans="1:4" ht="15" customHeight="1" x14ac:dyDescent="0.25">
      <c r="A20" s="95" t="s">
        <v>871</v>
      </c>
      <c r="B20" s="96" t="s">
        <v>872</v>
      </c>
      <c r="C20" s="97">
        <v>2000</v>
      </c>
      <c r="D20" s="97">
        <v>2000</v>
      </c>
    </row>
    <row r="21" spans="1:4" ht="15" customHeight="1" x14ac:dyDescent="0.25">
      <c r="A21" s="3">
        <v>1112</v>
      </c>
      <c r="B21" s="2" t="s">
        <v>446</v>
      </c>
      <c r="C21" s="18">
        <f>+SUM(C22:C43)</f>
        <v>31007919.5</v>
      </c>
      <c r="D21" s="18">
        <f>+SUM(D22:D43)</f>
        <v>18566991.880000006</v>
      </c>
    </row>
    <row r="22" spans="1:4" ht="15" customHeight="1" x14ac:dyDescent="0.25">
      <c r="A22" s="3" t="s">
        <v>873</v>
      </c>
      <c r="B22" s="2" t="s">
        <v>874</v>
      </c>
      <c r="C22" s="4">
        <v>338882.03</v>
      </c>
      <c r="D22" s="4">
        <v>789132.33</v>
      </c>
    </row>
    <row r="23" spans="1:4" ht="15" customHeight="1" x14ac:dyDescent="0.25">
      <c r="A23" s="3" t="s">
        <v>875</v>
      </c>
      <c r="B23" s="2" t="s">
        <v>876</v>
      </c>
      <c r="C23" s="4">
        <v>110311.61</v>
      </c>
      <c r="D23" s="4">
        <v>479449.36</v>
      </c>
    </row>
    <row r="24" spans="1:4" ht="15" customHeight="1" x14ac:dyDescent="0.25">
      <c r="A24" s="3" t="s">
        <v>877</v>
      </c>
      <c r="B24" s="2" t="s">
        <v>878</v>
      </c>
      <c r="C24" s="4">
        <v>3966201.8</v>
      </c>
      <c r="D24" s="4">
        <v>4056465.78</v>
      </c>
    </row>
    <row r="25" spans="1:4" ht="15" customHeight="1" x14ac:dyDescent="0.25">
      <c r="A25" s="3" t="s">
        <v>879</v>
      </c>
      <c r="B25" s="2" t="s">
        <v>880</v>
      </c>
      <c r="C25" s="4">
        <v>121191.32</v>
      </c>
      <c r="D25" s="4">
        <v>121191.32</v>
      </c>
    </row>
    <row r="26" spans="1:4" ht="15" customHeight="1" x14ac:dyDescent="0.25">
      <c r="A26" s="3" t="s">
        <v>881</v>
      </c>
      <c r="B26" s="2" t="s">
        <v>882</v>
      </c>
      <c r="C26" s="4">
        <v>3226496.26</v>
      </c>
      <c r="D26" s="4">
        <v>2433195.7400000002</v>
      </c>
    </row>
    <row r="27" spans="1:4" ht="15" customHeight="1" x14ac:dyDescent="0.25">
      <c r="A27" s="3" t="s">
        <v>883</v>
      </c>
      <c r="B27" s="2" t="s">
        <v>884</v>
      </c>
      <c r="C27" s="4">
        <v>1831682.57</v>
      </c>
      <c r="D27" s="4">
        <v>2886454.77</v>
      </c>
    </row>
    <row r="28" spans="1:4" ht="15" customHeight="1" x14ac:dyDescent="0.25">
      <c r="A28" s="3" t="s">
        <v>885</v>
      </c>
      <c r="B28" s="2" t="s">
        <v>886</v>
      </c>
      <c r="C28" s="4">
        <v>4500208.2699999996</v>
      </c>
      <c r="D28" s="4">
        <v>2586931.09</v>
      </c>
    </row>
    <row r="29" spans="1:4" ht="15" customHeight="1" x14ac:dyDescent="0.25">
      <c r="A29" s="3" t="s">
        <v>887</v>
      </c>
      <c r="B29" s="2" t="s">
        <v>888</v>
      </c>
      <c r="C29" s="4">
        <v>1257547.25</v>
      </c>
      <c r="D29" s="4">
        <v>1697287.85</v>
      </c>
    </row>
    <row r="30" spans="1:4" ht="15" customHeight="1" x14ac:dyDescent="0.25">
      <c r="A30" s="3" t="s">
        <v>889</v>
      </c>
      <c r="B30" s="2" t="s">
        <v>890</v>
      </c>
      <c r="C30" s="4">
        <v>0.05</v>
      </c>
      <c r="D30" s="4">
        <v>0</v>
      </c>
    </row>
    <row r="31" spans="1:4" ht="15" customHeight="1" x14ac:dyDescent="0.25">
      <c r="A31" s="3" t="s">
        <v>905</v>
      </c>
      <c r="B31" s="2" t="s">
        <v>906</v>
      </c>
      <c r="C31" s="4">
        <v>0</v>
      </c>
      <c r="D31" s="4">
        <v>3190276.43</v>
      </c>
    </row>
    <row r="32" spans="1:4" ht="15" customHeight="1" x14ac:dyDescent="0.25">
      <c r="A32" s="3" t="s">
        <v>907</v>
      </c>
      <c r="B32" s="2" t="s">
        <v>908</v>
      </c>
      <c r="C32" s="4">
        <v>0</v>
      </c>
      <c r="D32" s="4">
        <v>131481.73000000001</v>
      </c>
    </row>
    <row r="33" spans="1:4" ht="15" customHeight="1" x14ac:dyDescent="0.25">
      <c r="A33" s="3" t="s">
        <v>909</v>
      </c>
      <c r="B33" s="2" t="s">
        <v>910</v>
      </c>
      <c r="C33" s="4">
        <v>0</v>
      </c>
      <c r="D33" s="4">
        <v>3209.85</v>
      </c>
    </row>
    <row r="34" spans="1:4" ht="15" customHeight="1" x14ac:dyDescent="0.25">
      <c r="A34" s="3" t="s">
        <v>911</v>
      </c>
      <c r="B34" s="2" t="s">
        <v>912</v>
      </c>
      <c r="C34" s="4">
        <v>0</v>
      </c>
      <c r="D34" s="4">
        <v>40864.44</v>
      </c>
    </row>
    <row r="35" spans="1:4" ht="15" customHeight="1" x14ac:dyDescent="0.25">
      <c r="A35" s="3" t="s">
        <v>913</v>
      </c>
      <c r="B35" s="2" t="s">
        <v>914</v>
      </c>
      <c r="C35" s="4">
        <v>0</v>
      </c>
      <c r="D35" s="4">
        <v>32426.84</v>
      </c>
    </row>
    <row r="36" spans="1:4" ht="15" customHeight="1" x14ac:dyDescent="0.25">
      <c r="A36" s="3" t="s">
        <v>915</v>
      </c>
      <c r="B36" s="2" t="s">
        <v>916</v>
      </c>
      <c r="C36" s="4">
        <v>0</v>
      </c>
      <c r="D36" s="4">
        <v>118624.35</v>
      </c>
    </row>
    <row r="37" spans="1:4" ht="15" customHeight="1" x14ac:dyDescent="0.25">
      <c r="A37" s="3" t="s">
        <v>891</v>
      </c>
      <c r="B37" s="2" t="s">
        <v>892</v>
      </c>
      <c r="C37" s="4">
        <v>6235434.9500000002</v>
      </c>
      <c r="D37" s="4">
        <v>0</v>
      </c>
    </row>
    <row r="38" spans="1:4" ht="15" customHeight="1" x14ac:dyDescent="0.25">
      <c r="A38" s="3" t="s">
        <v>893</v>
      </c>
      <c r="B38" s="2" t="s">
        <v>894</v>
      </c>
      <c r="C38" s="4">
        <v>5283227.88</v>
      </c>
      <c r="D38" s="4">
        <v>0</v>
      </c>
    </row>
    <row r="39" spans="1:4" ht="15" customHeight="1" x14ac:dyDescent="0.25">
      <c r="A39" s="3" t="s">
        <v>895</v>
      </c>
      <c r="B39" s="2" t="s">
        <v>896</v>
      </c>
      <c r="C39" s="4">
        <v>27779.24</v>
      </c>
      <c r="D39" s="4">
        <v>0</v>
      </c>
    </row>
    <row r="40" spans="1:4" ht="15" customHeight="1" x14ac:dyDescent="0.25">
      <c r="A40" s="3" t="s">
        <v>897</v>
      </c>
      <c r="B40" s="2" t="s">
        <v>898</v>
      </c>
      <c r="C40" s="4">
        <v>703211.93</v>
      </c>
      <c r="D40" s="4">
        <v>0</v>
      </c>
    </row>
    <row r="41" spans="1:4" ht="15" customHeight="1" x14ac:dyDescent="0.25">
      <c r="A41" s="3" t="s">
        <v>899</v>
      </c>
      <c r="B41" s="2" t="s">
        <v>900</v>
      </c>
      <c r="C41" s="4">
        <v>1433442.66</v>
      </c>
      <c r="D41" s="4">
        <v>0</v>
      </c>
    </row>
    <row r="42" spans="1:4" ht="15" customHeight="1" x14ac:dyDescent="0.25">
      <c r="A42" s="3" t="s">
        <v>901</v>
      </c>
      <c r="B42" s="2" t="s">
        <v>902</v>
      </c>
      <c r="C42" s="4">
        <v>981016.01</v>
      </c>
      <c r="D42" s="4">
        <v>0</v>
      </c>
    </row>
    <row r="43" spans="1:4" ht="15" customHeight="1" x14ac:dyDescent="0.25">
      <c r="A43" s="3" t="s">
        <v>903</v>
      </c>
      <c r="B43" s="2" t="s">
        <v>904</v>
      </c>
      <c r="C43" s="4">
        <v>991285.67</v>
      </c>
      <c r="D43" s="4">
        <v>0</v>
      </c>
    </row>
    <row r="44" spans="1:4" ht="15" customHeight="1" x14ac:dyDescent="0.25">
      <c r="A44" s="3">
        <v>1113</v>
      </c>
      <c r="B44" s="2" t="s">
        <v>447</v>
      </c>
      <c r="C44" s="4">
        <v>0</v>
      </c>
      <c r="D44" s="4">
        <v>0</v>
      </c>
    </row>
    <row r="45" spans="1:4" ht="15" customHeight="1" x14ac:dyDescent="0.25">
      <c r="A45" s="3">
        <v>1114</v>
      </c>
      <c r="B45" s="2" t="s">
        <v>266</v>
      </c>
      <c r="C45" s="4">
        <v>0</v>
      </c>
      <c r="D45" s="4">
        <v>0</v>
      </c>
    </row>
    <row r="46" spans="1:4" ht="15" customHeight="1" x14ac:dyDescent="0.25">
      <c r="A46" s="3">
        <v>1115</v>
      </c>
      <c r="B46" s="2" t="s">
        <v>267</v>
      </c>
      <c r="C46" s="4">
        <v>0</v>
      </c>
      <c r="D46" s="4">
        <v>0</v>
      </c>
    </row>
    <row r="47" spans="1:4" ht="15" customHeight="1" x14ac:dyDescent="0.25">
      <c r="A47" s="3">
        <v>1116</v>
      </c>
      <c r="B47" s="2" t="s">
        <v>448</v>
      </c>
      <c r="C47" s="4">
        <v>0</v>
      </c>
      <c r="D47" s="4">
        <v>0</v>
      </c>
    </row>
    <row r="48" spans="1:4" ht="15" customHeight="1" x14ac:dyDescent="0.25">
      <c r="A48" s="3">
        <v>1119</v>
      </c>
      <c r="B48" s="2" t="s">
        <v>449</v>
      </c>
      <c r="C48" s="4">
        <v>0</v>
      </c>
      <c r="D48" s="4">
        <v>0</v>
      </c>
    </row>
    <row r="49" spans="1:4" ht="15" customHeight="1" x14ac:dyDescent="0.25">
      <c r="A49" s="16">
        <v>1110</v>
      </c>
      <c r="B49" s="17" t="s">
        <v>450</v>
      </c>
      <c r="C49" s="18">
        <f>+C9+C21</f>
        <v>31055419.5</v>
      </c>
      <c r="D49" s="18">
        <f>+D9+D21</f>
        <v>18611491.880000006</v>
      </c>
    </row>
    <row r="52" spans="1:4" ht="15" customHeight="1" x14ac:dyDescent="0.25">
      <c r="A52" s="65" t="s">
        <v>451</v>
      </c>
      <c r="B52" s="65"/>
      <c r="C52" s="65"/>
      <c r="D52" s="65"/>
    </row>
    <row r="53" spans="1:4" ht="15" customHeight="1" x14ac:dyDescent="0.25">
      <c r="A53" s="66" t="s">
        <v>69</v>
      </c>
      <c r="B53" s="66" t="s">
        <v>70</v>
      </c>
      <c r="C53" s="72">
        <v>2025</v>
      </c>
      <c r="D53" s="72">
        <v>2024</v>
      </c>
    </row>
    <row r="54" spans="1:4" ht="15" customHeight="1" x14ac:dyDescent="0.25">
      <c r="A54" s="16">
        <v>1230</v>
      </c>
      <c r="B54" s="19" t="s">
        <v>316</v>
      </c>
      <c r="C54" s="18">
        <v>0</v>
      </c>
      <c r="D54" s="18">
        <v>0</v>
      </c>
    </row>
    <row r="55" spans="1:4" ht="15" customHeight="1" x14ac:dyDescent="0.25">
      <c r="A55" s="3">
        <v>1231</v>
      </c>
      <c r="B55" s="2" t="s">
        <v>317</v>
      </c>
      <c r="C55" s="4">
        <v>0</v>
      </c>
      <c r="D55" s="4">
        <v>0</v>
      </c>
    </row>
    <row r="56" spans="1:4" ht="15" customHeight="1" x14ac:dyDescent="0.25">
      <c r="A56" s="3">
        <v>1232</v>
      </c>
      <c r="B56" s="2" t="s">
        <v>318</v>
      </c>
      <c r="C56" s="4">
        <v>0</v>
      </c>
      <c r="D56" s="4">
        <v>0</v>
      </c>
    </row>
    <row r="57" spans="1:4" ht="15" customHeight="1" x14ac:dyDescent="0.25">
      <c r="A57" s="3">
        <v>1233</v>
      </c>
      <c r="B57" s="2" t="s">
        <v>319</v>
      </c>
      <c r="C57" s="4">
        <v>0</v>
      </c>
      <c r="D57" s="4">
        <v>0</v>
      </c>
    </row>
    <row r="58" spans="1:4" ht="15" customHeight="1" x14ac:dyDescent="0.25">
      <c r="A58" s="3">
        <v>1234</v>
      </c>
      <c r="B58" s="2" t="s">
        <v>320</v>
      </c>
      <c r="C58" s="4">
        <v>0</v>
      </c>
      <c r="D58" s="4">
        <v>0</v>
      </c>
    </row>
    <row r="59" spans="1:4" ht="15" customHeight="1" x14ac:dyDescent="0.25">
      <c r="A59" s="3">
        <v>1235</v>
      </c>
      <c r="B59" s="2" t="s">
        <v>321</v>
      </c>
      <c r="C59" s="4">
        <v>0</v>
      </c>
      <c r="D59" s="4">
        <v>0</v>
      </c>
    </row>
    <row r="60" spans="1:4" ht="15" customHeight="1" x14ac:dyDescent="0.25">
      <c r="A60" s="3">
        <v>1236</v>
      </c>
      <c r="B60" s="2" t="s">
        <v>322</v>
      </c>
      <c r="C60" s="4">
        <v>0</v>
      </c>
      <c r="D60" s="4">
        <v>0</v>
      </c>
    </row>
    <row r="61" spans="1:4" ht="15" customHeight="1" x14ac:dyDescent="0.25">
      <c r="A61" s="3">
        <v>1239</v>
      </c>
      <c r="B61" s="2" t="s">
        <v>323</v>
      </c>
      <c r="C61" s="4">
        <v>0</v>
      </c>
      <c r="D61" s="4">
        <v>0</v>
      </c>
    </row>
    <row r="62" spans="1:4" ht="15" customHeight="1" x14ac:dyDescent="0.25">
      <c r="A62" s="16">
        <v>1240</v>
      </c>
      <c r="B62" s="19" t="s">
        <v>324</v>
      </c>
      <c r="C62" s="18">
        <f>+C63+C67+C73+C75</f>
        <v>77038.8</v>
      </c>
      <c r="D62" s="18">
        <f>+D63+D67+D73+D75</f>
        <v>2718867.86</v>
      </c>
    </row>
    <row r="63" spans="1:4" ht="15" customHeight="1" x14ac:dyDescent="0.25">
      <c r="A63" s="3">
        <v>1241</v>
      </c>
      <c r="B63" s="2" t="s">
        <v>325</v>
      </c>
      <c r="C63" s="4">
        <f>+SUM(C64:C66)</f>
        <v>62903.32</v>
      </c>
      <c r="D63" s="4">
        <f>+SUM(D64:D66)</f>
        <v>134208.52000000002</v>
      </c>
    </row>
    <row r="64" spans="1:4" ht="15" customHeight="1" x14ac:dyDescent="0.25">
      <c r="A64" s="3" t="s">
        <v>917</v>
      </c>
      <c r="B64" s="2" t="s">
        <v>918</v>
      </c>
      <c r="C64" s="4">
        <v>26448</v>
      </c>
      <c r="D64" s="4">
        <v>40385.399999999994</v>
      </c>
    </row>
    <row r="65" spans="1:4" ht="15" customHeight="1" x14ac:dyDescent="0.25">
      <c r="A65" s="3" t="s">
        <v>919</v>
      </c>
      <c r="B65" s="2" t="s">
        <v>920</v>
      </c>
      <c r="C65" s="4">
        <v>29111.360000000001</v>
      </c>
      <c r="D65" s="4">
        <v>45909.32</v>
      </c>
    </row>
    <row r="66" spans="1:4" ht="15" customHeight="1" x14ac:dyDescent="0.25">
      <c r="A66" s="3" t="s">
        <v>921</v>
      </c>
      <c r="B66" s="2" t="s">
        <v>922</v>
      </c>
      <c r="C66" s="4">
        <v>7343.96</v>
      </c>
      <c r="D66" s="4">
        <v>47913.8</v>
      </c>
    </row>
    <row r="67" spans="1:4" ht="15" customHeight="1" x14ac:dyDescent="0.25">
      <c r="A67" s="3">
        <v>1242</v>
      </c>
      <c r="B67" s="2" t="s">
        <v>326</v>
      </c>
      <c r="C67" s="18">
        <f>+SUM(C68:C70)</f>
        <v>7442.4</v>
      </c>
      <c r="D67" s="18">
        <f>+SUM(D68:D70)</f>
        <v>2060202.5599999998</v>
      </c>
    </row>
    <row r="68" spans="1:4" ht="15" customHeight="1" x14ac:dyDescent="0.25">
      <c r="A68" s="3" t="s">
        <v>923</v>
      </c>
      <c r="B68" s="2" t="s">
        <v>924</v>
      </c>
      <c r="C68" s="4">
        <v>7441.4</v>
      </c>
      <c r="D68" s="4">
        <v>41596.720000000001</v>
      </c>
    </row>
    <row r="69" spans="1:4" ht="15" customHeight="1" x14ac:dyDescent="0.25">
      <c r="A69" s="3" t="s">
        <v>925</v>
      </c>
      <c r="B69" s="2" t="s">
        <v>926</v>
      </c>
      <c r="C69" s="4">
        <v>0</v>
      </c>
      <c r="D69" s="4">
        <v>13984.96</v>
      </c>
    </row>
    <row r="70" spans="1:4" ht="15" customHeight="1" x14ac:dyDescent="0.25">
      <c r="A70" s="3" t="s">
        <v>927</v>
      </c>
      <c r="B70" s="2" t="s">
        <v>928</v>
      </c>
      <c r="C70" s="4">
        <v>1</v>
      </c>
      <c r="D70" s="4">
        <v>2004620.88</v>
      </c>
    </row>
    <row r="71" spans="1:4" ht="15" customHeight="1" x14ac:dyDescent="0.25">
      <c r="A71" s="3">
        <v>1243</v>
      </c>
      <c r="B71" s="2" t="s">
        <v>327</v>
      </c>
      <c r="C71" s="4">
        <v>0</v>
      </c>
      <c r="D71" s="4">
        <v>0</v>
      </c>
    </row>
    <row r="72" spans="1:4" ht="15" customHeight="1" x14ac:dyDescent="0.25">
      <c r="A72" s="3">
        <v>1244</v>
      </c>
      <c r="B72" s="2" t="s">
        <v>328</v>
      </c>
      <c r="C72" s="4">
        <v>0</v>
      </c>
      <c r="D72" s="4">
        <v>0</v>
      </c>
    </row>
    <row r="73" spans="1:4" ht="15" customHeight="1" x14ac:dyDescent="0.25">
      <c r="A73" s="3" t="s">
        <v>929</v>
      </c>
      <c r="B73" s="2" t="s">
        <v>930</v>
      </c>
      <c r="C73" s="4">
        <v>0</v>
      </c>
      <c r="D73" s="4">
        <v>287991</v>
      </c>
    </row>
    <row r="74" spans="1:4" ht="15" customHeight="1" x14ac:dyDescent="0.25">
      <c r="A74" s="3">
        <v>1245</v>
      </c>
      <c r="B74" s="2" t="s">
        <v>329</v>
      </c>
      <c r="C74" s="4">
        <v>0</v>
      </c>
      <c r="D74" s="4">
        <v>0</v>
      </c>
    </row>
    <row r="75" spans="1:4" ht="15" customHeight="1" x14ac:dyDescent="0.25">
      <c r="A75" s="3">
        <v>1246</v>
      </c>
      <c r="B75" s="2" t="s">
        <v>330</v>
      </c>
      <c r="C75" s="18">
        <f>+C77</f>
        <v>6693.08</v>
      </c>
      <c r="D75" s="18">
        <f>SUM(D76:D81)</f>
        <v>236465.78</v>
      </c>
    </row>
    <row r="76" spans="1:4" ht="15" customHeight="1" x14ac:dyDescent="0.25">
      <c r="A76" s="3" t="s">
        <v>931</v>
      </c>
      <c r="B76" s="2" t="s">
        <v>932</v>
      </c>
      <c r="C76" s="4">
        <v>0</v>
      </c>
      <c r="D76" s="4">
        <v>200334.6</v>
      </c>
    </row>
    <row r="77" spans="1:4" ht="15" customHeight="1" x14ac:dyDescent="0.25">
      <c r="A77" s="3" t="s">
        <v>933</v>
      </c>
      <c r="B77" s="2" t="s">
        <v>934</v>
      </c>
      <c r="C77" s="4">
        <v>6693.08</v>
      </c>
      <c r="D77" s="4">
        <v>1914</v>
      </c>
    </row>
    <row r="78" spans="1:4" ht="15" customHeight="1" x14ac:dyDescent="0.25">
      <c r="A78" s="3" t="s">
        <v>935</v>
      </c>
      <c r="B78" s="2" t="s">
        <v>936</v>
      </c>
      <c r="C78" s="4">
        <v>0</v>
      </c>
      <c r="D78" s="4">
        <v>34211.18</v>
      </c>
    </row>
    <row r="79" spans="1:4" ht="15" customHeight="1" x14ac:dyDescent="0.25">
      <c r="A79" s="3">
        <v>1247</v>
      </c>
      <c r="B79" s="2" t="s">
        <v>331</v>
      </c>
      <c r="C79" s="4">
        <v>0</v>
      </c>
      <c r="D79" s="4">
        <v>0</v>
      </c>
    </row>
    <row r="80" spans="1:4" ht="15" customHeight="1" x14ac:dyDescent="0.25">
      <c r="A80" s="95" t="s">
        <v>937</v>
      </c>
      <c r="B80" s="96" t="s">
        <v>938</v>
      </c>
      <c r="C80" s="4">
        <v>0</v>
      </c>
      <c r="D80" s="4">
        <v>6</v>
      </c>
    </row>
    <row r="81" spans="1:4" ht="15" customHeight="1" x14ac:dyDescent="0.25">
      <c r="A81" s="3">
        <v>1248</v>
      </c>
      <c r="B81" s="2" t="s">
        <v>332</v>
      </c>
      <c r="C81" s="4">
        <v>0</v>
      </c>
      <c r="D81" s="4">
        <v>0</v>
      </c>
    </row>
    <row r="82" spans="1:4" ht="15" customHeight="1" x14ac:dyDescent="0.25">
      <c r="A82" s="16">
        <v>1250</v>
      </c>
      <c r="B82" s="19" t="s">
        <v>338</v>
      </c>
      <c r="C82" s="18">
        <v>0</v>
      </c>
      <c r="D82" s="18">
        <v>0</v>
      </c>
    </row>
    <row r="83" spans="1:4" ht="15" customHeight="1" x14ac:dyDescent="0.25">
      <c r="A83" s="3">
        <v>1251</v>
      </c>
      <c r="B83" s="2" t="s">
        <v>339</v>
      </c>
      <c r="C83" s="4">
        <v>0</v>
      </c>
      <c r="D83" s="4">
        <v>0</v>
      </c>
    </row>
    <row r="84" spans="1:4" ht="15" customHeight="1" x14ac:dyDescent="0.25">
      <c r="A84" s="3">
        <v>1252</v>
      </c>
      <c r="B84" s="2" t="s">
        <v>340</v>
      </c>
      <c r="C84" s="4">
        <v>0</v>
      </c>
      <c r="D84" s="4">
        <v>0</v>
      </c>
    </row>
    <row r="85" spans="1:4" ht="15" customHeight="1" x14ac:dyDescent="0.25">
      <c r="A85" s="3">
        <v>1253</v>
      </c>
      <c r="B85" s="2" t="s">
        <v>341</v>
      </c>
      <c r="C85" s="4">
        <v>0</v>
      </c>
      <c r="D85" s="4">
        <v>0</v>
      </c>
    </row>
    <row r="86" spans="1:4" ht="15" customHeight="1" x14ac:dyDescent="0.25">
      <c r="A86" s="3">
        <v>1254</v>
      </c>
      <c r="B86" s="2" t="s">
        <v>342</v>
      </c>
      <c r="C86" s="4">
        <v>0</v>
      </c>
      <c r="D86" s="4">
        <v>0</v>
      </c>
    </row>
    <row r="87" spans="1:4" ht="15" customHeight="1" x14ac:dyDescent="0.25">
      <c r="A87" s="3">
        <v>1259</v>
      </c>
      <c r="B87" s="2" t="s">
        <v>343</v>
      </c>
      <c r="C87" s="4">
        <v>0</v>
      </c>
      <c r="D87" s="4">
        <v>0</v>
      </c>
    </row>
    <row r="88" spans="1:4" ht="15" customHeight="1" x14ac:dyDescent="0.25">
      <c r="A88" s="3"/>
      <c r="B88" s="17" t="s">
        <v>452</v>
      </c>
      <c r="C88" s="18">
        <f>C54+C62+C82</f>
        <v>77038.8</v>
      </c>
      <c r="D88" s="18">
        <f>D54+D62+D82</f>
        <v>2718867.86</v>
      </c>
    </row>
    <row r="89" spans="1:4" ht="15" customHeight="1" x14ac:dyDescent="0.25">
      <c r="A89" s="2"/>
      <c r="B89" s="2"/>
      <c r="C89" s="2"/>
      <c r="D89" s="2"/>
    </row>
    <row r="90" spans="1:4" ht="15" customHeight="1" x14ac:dyDescent="0.25">
      <c r="A90" s="65" t="s">
        <v>453</v>
      </c>
      <c r="B90" s="65"/>
      <c r="C90" s="65"/>
      <c r="D90" s="65"/>
    </row>
    <row r="91" spans="1:4" ht="15" customHeight="1" x14ac:dyDescent="0.25">
      <c r="A91" s="66" t="s">
        <v>69</v>
      </c>
      <c r="B91" s="66" t="s">
        <v>70</v>
      </c>
      <c r="C91" s="72">
        <v>2025</v>
      </c>
      <c r="D91" s="72">
        <v>2024</v>
      </c>
    </row>
    <row r="92" spans="1:4" ht="15" customHeight="1" x14ac:dyDescent="0.25">
      <c r="A92" s="16">
        <v>3210</v>
      </c>
      <c r="B92" s="19" t="s">
        <v>454</v>
      </c>
      <c r="C92" s="18">
        <v>20289675.609999999</v>
      </c>
      <c r="D92" s="18">
        <v>3562455.57</v>
      </c>
    </row>
    <row r="93" spans="1:4" ht="15" customHeight="1" x14ac:dyDescent="0.25">
      <c r="A93" s="3"/>
      <c r="B93" s="17" t="s">
        <v>455</v>
      </c>
      <c r="C93" s="18">
        <f>+C106</f>
        <v>1132180.47</v>
      </c>
      <c r="D93" s="18">
        <f>+D106</f>
        <v>1355784.4299999997</v>
      </c>
    </row>
    <row r="94" spans="1:4" ht="15" customHeight="1" x14ac:dyDescent="0.25">
      <c r="A94" s="16">
        <v>5400</v>
      </c>
      <c r="B94" s="19" t="s">
        <v>218</v>
      </c>
      <c r="C94" s="18">
        <v>0</v>
      </c>
      <c r="D94" s="18">
        <v>0</v>
      </c>
    </row>
    <row r="95" spans="1:4" ht="15" customHeight="1" x14ac:dyDescent="0.25">
      <c r="A95" s="3">
        <v>5410</v>
      </c>
      <c r="B95" s="2" t="s">
        <v>456</v>
      </c>
      <c r="C95" s="4">
        <v>0</v>
      </c>
      <c r="D95" s="4">
        <v>0</v>
      </c>
    </row>
    <row r="96" spans="1:4" ht="15" customHeight="1" x14ac:dyDescent="0.25">
      <c r="A96" s="3">
        <v>5411</v>
      </c>
      <c r="B96" s="2" t="s">
        <v>220</v>
      </c>
      <c r="C96" s="4">
        <v>0</v>
      </c>
      <c r="D96" s="4">
        <v>0</v>
      </c>
    </row>
    <row r="97" spans="1:4" ht="15" customHeight="1" x14ac:dyDescent="0.25">
      <c r="A97" s="3">
        <v>5420</v>
      </c>
      <c r="B97" s="2" t="s">
        <v>457</v>
      </c>
      <c r="C97" s="4">
        <v>0</v>
      </c>
      <c r="D97" s="4">
        <v>0</v>
      </c>
    </row>
    <row r="98" spans="1:4" ht="15" customHeight="1" x14ac:dyDescent="0.25">
      <c r="A98" s="3">
        <v>5421</v>
      </c>
      <c r="B98" s="2" t="s">
        <v>223</v>
      </c>
      <c r="C98" s="4">
        <v>0</v>
      </c>
      <c r="D98" s="4">
        <v>0</v>
      </c>
    </row>
    <row r="99" spans="1:4" ht="15" customHeight="1" x14ac:dyDescent="0.25">
      <c r="A99" s="3">
        <v>5430</v>
      </c>
      <c r="B99" s="2" t="s">
        <v>458</v>
      </c>
      <c r="C99" s="4">
        <v>0</v>
      </c>
      <c r="D99" s="4">
        <v>0</v>
      </c>
    </row>
    <row r="100" spans="1:4" ht="15" customHeight="1" x14ac:dyDescent="0.25">
      <c r="A100" s="3">
        <v>5431</v>
      </c>
      <c r="B100" s="2" t="s">
        <v>226</v>
      </c>
      <c r="C100" s="4">
        <v>0</v>
      </c>
      <c r="D100" s="4">
        <v>0</v>
      </c>
    </row>
    <row r="101" spans="1:4" ht="15" customHeight="1" x14ac:dyDescent="0.25">
      <c r="A101" s="3">
        <v>5440</v>
      </c>
      <c r="B101" s="2" t="s">
        <v>459</v>
      </c>
      <c r="C101" s="4">
        <v>0</v>
      </c>
      <c r="D101" s="4">
        <v>0</v>
      </c>
    </row>
    <row r="102" spans="1:4" ht="15" customHeight="1" x14ac:dyDescent="0.25">
      <c r="A102" s="3">
        <v>5441</v>
      </c>
      <c r="B102" s="2" t="s">
        <v>459</v>
      </c>
      <c r="C102" s="4">
        <v>0</v>
      </c>
      <c r="D102" s="4">
        <v>0</v>
      </c>
    </row>
    <row r="103" spans="1:4" ht="15" customHeight="1" x14ac:dyDescent="0.25">
      <c r="A103" s="3">
        <v>5450</v>
      </c>
      <c r="B103" s="2" t="s">
        <v>460</v>
      </c>
      <c r="C103" s="4">
        <v>0</v>
      </c>
      <c r="D103" s="4">
        <v>0</v>
      </c>
    </row>
    <row r="104" spans="1:4" ht="15" customHeight="1" x14ac:dyDescent="0.25">
      <c r="A104" s="3">
        <v>5451</v>
      </c>
      <c r="B104" s="2" t="s">
        <v>230</v>
      </c>
      <c r="C104" s="4">
        <v>0</v>
      </c>
      <c r="D104" s="4">
        <v>0</v>
      </c>
    </row>
    <row r="105" spans="1:4" ht="15" customHeight="1" x14ac:dyDescent="0.25">
      <c r="A105" s="3">
        <v>5452</v>
      </c>
      <c r="B105" s="2" t="s">
        <v>231</v>
      </c>
      <c r="C105" s="4">
        <v>0</v>
      </c>
      <c r="D105" s="4">
        <v>0</v>
      </c>
    </row>
    <row r="106" spans="1:4" ht="15" customHeight="1" x14ac:dyDescent="0.25">
      <c r="A106" s="16">
        <v>5500</v>
      </c>
      <c r="B106" s="19" t="s">
        <v>232</v>
      </c>
      <c r="C106" s="18">
        <f>+C107+C123</f>
        <v>1132180.47</v>
      </c>
      <c r="D106" s="18">
        <f>+D107+D123</f>
        <v>1355784.4299999997</v>
      </c>
    </row>
    <row r="107" spans="1:4" ht="15" customHeight="1" x14ac:dyDescent="0.25">
      <c r="A107" s="16">
        <v>5510</v>
      </c>
      <c r="B107" s="19" t="s">
        <v>233</v>
      </c>
      <c r="C107" s="18">
        <f>+C112+C121</f>
        <v>1122060.58</v>
      </c>
      <c r="D107" s="18">
        <f>+D112+D121</f>
        <v>1335768.1599999997</v>
      </c>
    </row>
    <row r="108" spans="1:4" ht="15" customHeight="1" x14ac:dyDescent="0.25">
      <c r="A108" s="3">
        <v>5511</v>
      </c>
      <c r="B108" s="2" t="s">
        <v>234</v>
      </c>
      <c r="C108" s="4">
        <v>0</v>
      </c>
      <c r="D108" s="4">
        <v>0</v>
      </c>
    </row>
    <row r="109" spans="1:4" ht="15" customHeight="1" x14ac:dyDescent="0.25">
      <c r="A109" s="3">
        <v>5512</v>
      </c>
      <c r="B109" s="2" t="s">
        <v>235</v>
      </c>
      <c r="C109" s="4">
        <v>0</v>
      </c>
      <c r="D109" s="4">
        <v>0</v>
      </c>
    </row>
    <row r="110" spans="1:4" ht="15" customHeight="1" x14ac:dyDescent="0.25">
      <c r="A110" s="3">
        <v>5513</v>
      </c>
      <c r="B110" s="2" t="s">
        <v>236</v>
      </c>
      <c r="C110" s="4">
        <v>0</v>
      </c>
      <c r="D110" s="4">
        <v>0</v>
      </c>
    </row>
    <row r="111" spans="1:4" ht="15" customHeight="1" x14ac:dyDescent="0.25">
      <c r="A111" s="3">
        <v>5514</v>
      </c>
      <c r="B111" s="2" t="s">
        <v>237</v>
      </c>
      <c r="C111" s="4">
        <v>0</v>
      </c>
      <c r="D111" s="4">
        <v>0</v>
      </c>
    </row>
    <row r="112" spans="1:4" ht="15" customHeight="1" x14ac:dyDescent="0.25">
      <c r="A112" s="3">
        <v>5515</v>
      </c>
      <c r="B112" s="2" t="s">
        <v>238</v>
      </c>
      <c r="C112" s="117">
        <f>+SUM(C113:C119)</f>
        <v>1117066.75</v>
      </c>
      <c r="D112" s="117">
        <f>+SUM(D113:D119)</f>
        <v>1329109.7199999997</v>
      </c>
    </row>
    <row r="113" spans="1:4" ht="15" customHeight="1" x14ac:dyDescent="0.25">
      <c r="A113" s="95" t="s">
        <v>773</v>
      </c>
      <c r="B113" s="96" t="s">
        <v>774</v>
      </c>
      <c r="C113" s="97">
        <v>95846.76</v>
      </c>
      <c r="D113" s="97">
        <v>105930.06</v>
      </c>
    </row>
    <row r="114" spans="1:4" ht="15" customHeight="1" x14ac:dyDescent="0.25">
      <c r="A114" s="95" t="s">
        <v>775</v>
      </c>
      <c r="B114" s="96" t="s">
        <v>776</v>
      </c>
      <c r="C114" s="97">
        <v>41519.11</v>
      </c>
      <c r="D114" s="97">
        <v>83568.56</v>
      </c>
    </row>
    <row r="115" spans="1:4" ht="15" customHeight="1" x14ac:dyDescent="0.25">
      <c r="A115" s="95" t="s">
        <v>777</v>
      </c>
      <c r="B115" s="96" t="s">
        <v>778</v>
      </c>
      <c r="C115" s="97">
        <v>23814.9</v>
      </c>
      <c r="D115" s="97">
        <v>37364.85</v>
      </c>
    </row>
    <row r="116" spans="1:4" ht="15" customHeight="1" x14ac:dyDescent="0.25">
      <c r="A116" s="95" t="s">
        <v>779</v>
      </c>
      <c r="B116" s="96" t="s">
        <v>780</v>
      </c>
      <c r="C116" s="97">
        <v>798213.11</v>
      </c>
      <c r="D116" s="97">
        <v>906437.7</v>
      </c>
    </row>
    <row r="117" spans="1:4" ht="15" customHeight="1" x14ac:dyDescent="0.25">
      <c r="A117" s="95" t="s">
        <v>781</v>
      </c>
      <c r="B117" s="96" t="s">
        <v>782</v>
      </c>
      <c r="C117" s="97">
        <v>26250.03</v>
      </c>
      <c r="D117" s="97">
        <v>20416.68</v>
      </c>
    </row>
    <row r="118" spans="1:4" ht="15" customHeight="1" x14ac:dyDescent="0.25">
      <c r="A118" s="95" t="s">
        <v>783</v>
      </c>
      <c r="B118" s="96" t="s">
        <v>784</v>
      </c>
      <c r="C118" s="97">
        <v>1952.26</v>
      </c>
      <c r="D118" s="97">
        <v>2764.43</v>
      </c>
    </row>
    <row r="119" spans="1:4" ht="15" customHeight="1" x14ac:dyDescent="0.25">
      <c r="A119" s="95" t="s">
        <v>785</v>
      </c>
      <c r="B119" s="96" t="s">
        <v>786</v>
      </c>
      <c r="C119" s="97">
        <v>129470.58</v>
      </c>
      <c r="D119" s="97">
        <v>172627.44</v>
      </c>
    </row>
    <row r="120" spans="1:4" ht="15" customHeight="1" x14ac:dyDescent="0.25">
      <c r="A120" s="3">
        <v>5516</v>
      </c>
      <c r="B120" s="2" t="s">
        <v>239</v>
      </c>
      <c r="C120" s="18">
        <v>0</v>
      </c>
      <c r="D120" s="18">
        <v>0</v>
      </c>
    </row>
    <row r="121" spans="1:4" ht="15" customHeight="1" x14ac:dyDescent="0.25">
      <c r="A121" s="3">
        <v>5517</v>
      </c>
      <c r="B121" s="2" t="s">
        <v>240</v>
      </c>
      <c r="C121" s="18">
        <f>+C122</f>
        <v>4993.83</v>
      </c>
      <c r="D121" s="18">
        <f>+D122</f>
        <v>6658.44</v>
      </c>
    </row>
    <row r="122" spans="1:4" ht="15" customHeight="1" x14ac:dyDescent="0.25">
      <c r="A122" s="95" t="s">
        <v>787</v>
      </c>
      <c r="B122" s="96" t="s">
        <v>788</v>
      </c>
      <c r="C122" s="97">
        <v>4993.83</v>
      </c>
      <c r="D122" s="97">
        <v>6658.44</v>
      </c>
    </row>
    <row r="123" spans="1:4" ht="15" customHeight="1" x14ac:dyDescent="0.25">
      <c r="A123" s="3">
        <v>5518</v>
      </c>
      <c r="B123" s="2" t="s">
        <v>241</v>
      </c>
      <c r="C123" s="4">
        <f>+C124</f>
        <v>10119.89</v>
      </c>
      <c r="D123" s="4">
        <f>+D124</f>
        <v>20016.27</v>
      </c>
    </row>
    <row r="124" spans="1:4" ht="15" customHeight="1" x14ac:dyDescent="0.25">
      <c r="A124" s="95" t="s">
        <v>789</v>
      </c>
      <c r="B124" s="96" t="s">
        <v>790</v>
      </c>
      <c r="C124" s="4">
        <v>10119.89</v>
      </c>
      <c r="D124" s="4">
        <v>20016.27</v>
      </c>
    </row>
    <row r="125" spans="1:4" ht="15" customHeight="1" x14ac:dyDescent="0.25">
      <c r="A125" s="16">
        <v>5520</v>
      </c>
      <c r="B125" s="19" t="s">
        <v>242</v>
      </c>
      <c r="C125" s="18">
        <v>0</v>
      </c>
      <c r="D125" s="18">
        <v>0</v>
      </c>
    </row>
    <row r="126" spans="1:4" ht="15" customHeight="1" x14ac:dyDescent="0.25">
      <c r="A126" s="3">
        <v>5521</v>
      </c>
      <c r="B126" s="2" t="s">
        <v>243</v>
      </c>
      <c r="C126" s="4">
        <v>0</v>
      </c>
      <c r="D126" s="4">
        <v>0</v>
      </c>
    </row>
    <row r="127" spans="1:4" ht="15" customHeight="1" x14ac:dyDescent="0.25">
      <c r="A127" s="3">
        <v>5522</v>
      </c>
      <c r="B127" s="2" t="s">
        <v>244</v>
      </c>
      <c r="C127" s="4">
        <v>0</v>
      </c>
      <c r="D127" s="4">
        <v>0</v>
      </c>
    </row>
    <row r="128" spans="1:4" ht="15" customHeight="1" x14ac:dyDescent="0.25">
      <c r="A128" s="16">
        <v>5530</v>
      </c>
      <c r="B128" s="19" t="s">
        <v>245</v>
      </c>
      <c r="C128" s="18">
        <v>0</v>
      </c>
      <c r="D128" s="18">
        <v>0</v>
      </c>
    </row>
    <row r="129" spans="1:4" ht="15" customHeight="1" x14ac:dyDescent="0.25">
      <c r="A129" s="3">
        <v>5531</v>
      </c>
      <c r="B129" s="2" t="s">
        <v>246</v>
      </c>
      <c r="C129" s="4">
        <v>0</v>
      </c>
      <c r="D129" s="4">
        <v>0</v>
      </c>
    </row>
    <row r="130" spans="1:4" ht="15" customHeight="1" x14ac:dyDescent="0.25">
      <c r="A130" s="3">
        <v>5532</v>
      </c>
      <c r="B130" s="2" t="s">
        <v>247</v>
      </c>
      <c r="C130" s="4">
        <v>0</v>
      </c>
      <c r="D130" s="4">
        <v>0</v>
      </c>
    </row>
    <row r="131" spans="1:4" ht="15" customHeight="1" x14ac:dyDescent="0.25">
      <c r="A131" s="3">
        <v>5533</v>
      </c>
      <c r="B131" s="2" t="s">
        <v>248</v>
      </c>
      <c r="C131" s="4">
        <v>0</v>
      </c>
      <c r="D131" s="4">
        <v>0</v>
      </c>
    </row>
    <row r="132" spans="1:4" ht="15" customHeight="1" x14ac:dyDescent="0.25">
      <c r="A132" s="3">
        <v>5534</v>
      </c>
      <c r="B132" s="2" t="s">
        <v>249</v>
      </c>
      <c r="C132" s="4">
        <v>0</v>
      </c>
      <c r="D132" s="4">
        <v>0</v>
      </c>
    </row>
    <row r="133" spans="1:4" ht="15" customHeight="1" x14ac:dyDescent="0.25">
      <c r="A133" s="3">
        <v>5535</v>
      </c>
      <c r="B133" s="2" t="s">
        <v>250</v>
      </c>
      <c r="C133" s="4">
        <v>0</v>
      </c>
      <c r="D133" s="4">
        <v>0</v>
      </c>
    </row>
    <row r="134" spans="1:4" ht="15" customHeight="1" x14ac:dyDescent="0.25">
      <c r="A134" s="16">
        <v>5590</v>
      </c>
      <c r="B134" s="19" t="s">
        <v>251</v>
      </c>
      <c r="C134" s="18">
        <v>0</v>
      </c>
      <c r="D134" s="18">
        <v>0</v>
      </c>
    </row>
    <row r="135" spans="1:4" ht="15" customHeight="1" x14ac:dyDescent="0.25">
      <c r="A135" s="3">
        <v>5591</v>
      </c>
      <c r="B135" s="2" t="s">
        <v>252</v>
      </c>
      <c r="C135" s="4">
        <v>0</v>
      </c>
      <c r="D135" s="4">
        <v>0</v>
      </c>
    </row>
    <row r="136" spans="1:4" ht="15" customHeight="1" x14ac:dyDescent="0.25">
      <c r="A136" s="3">
        <v>5592</v>
      </c>
      <c r="B136" s="2" t="s">
        <v>253</v>
      </c>
      <c r="C136" s="4">
        <v>0</v>
      </c>
      <c r="D136" s="4">
        <v>0</v>
      </c>
    </row>
    <row r="137" spans="1:4" ht="15" customHeight="1" x14ac:dyDescent="0.25">
      <c r="A137" s="3">
        <v>5593</v>
      </c>
      <c r="B137" s="2" t="s">
        <v>254</v>
      </c>
      <c r="C137" s="4">
        <v>0</v>
      </c>
      <c r="D137" s="4">
        <v>0</v>
      </c>
    </row>
    <row r="138" spans="1:4" ht="15" customHeight="1" x14ac:dyDescent="0.25">
      <c r="A138" s="3">
        <v>5594</v>
      </c>
      <c r="B138" s="2" t="s">
        <v>461</v>
      </c>
      <c r="C138" s="4">
        <v>0</v>
      </c>
      <c r="D138" s="4">
        <v>0</v>
      </c>
    </row>
    <row r="139" spans="1:4" ht="15" customHeight="1" x14ac:dyDescent="0.25">
      <c r="A139" s="3">
        <v>5595</v>
      </c>
      <c r="B139" s="2" t="s">
        <v>256</v>
      </c>
      <c r="C139" s="4">
        <v>0</v>
      </c>
      <c r="D139" s="4">
        <v>0</v>
      </c>
    </row>
    <row r="140" spans="1:4" ht="15" customHeight="1" x14ac:dyDescent="0.25">
      <c r="A140" s="3">
        <v>5596</v>
      </c>
      <c r="B140" s="2" t="s">
        <v>148</v>
      </c>
      <c r="C140" s="4">
        <v>0</v>
      </c>
      <c r="D140" s="4">
        <v>0</v>
      </c>
    </row>
    <row r="141" spans="1:4" ht="15" customHeight="1" x14ac:dyDescent="0.25">
      <c r="A141" s="3">
        <v>5597</v>
      </c>
      <c r="B141" s="2" t="s">
        <v>257</v>
      </c>
      <c r="C141" s="4">
        <v>0</v>
      </c>
      <c r="D141" s="4">
        <v>0</v>
      </c>
    </row>
    <row r="142" spans="1:4" ht="15" customHeight="1" x14ac:dyDescent="0.25">
      <c r="A142" s="3">
        <v>5599</v>
      </c>
      <c r="B142" s="2" t="s">
        <v>259</v>
      </c>
      <c r="C142" s="4">
        <v>0</v>
      </c>
      <c r="D142" s="4">
        <v>0</v>
      </c>
    </row>
    <row r="143" spans="1:4" ht="15" customHeight="1" x14ac:dyDescent="0.25">
      <c r="A143" s="16">
        <v>5600</v>
      </c>
      <c r="B143" s="19" t="s">
        <v>260</v>
      </c>
      <c r="C143" s="18">
        <v>0</v>
      </c>
      <c r="D143" s="18">
        <v>0</v>
      </c>
    </row>
    <row r="144" spans="1:4" ht="15" customHeight="1" x14ac:dyDescent="0.25">
      <c r="A144" s="16">
        <v>5610</v>
      </c>
      <c r="B144" s="19" t="s">
        <v>261</v>
      </c>
      <c r="C144" s="18">
        <v>0</v>
      </c>
      <c r="D144" s="18">
        <v>0</v>
      </c>
    </row>
    <row r="145" spans="1:4" ht="15" customHeight="1" x14ac:dyDescent="0.25">
      <c r="A145" s="3">
        <v>5611</v>
      </c>
      <c r="B145" s="2" t="s">
        <v>262</v>
      </c>
      <c r="C145" s="4">
        <v>0</v>
      </c>
      <c r="D145" s="4">
        <v>0</v>
      </c>
    </row>
    <row r="146" spans="1:4" ht="15" customHeight="1" x14ac:dyDescent="0.25">
      <c r="A146" s="16">
        <v>2110</v>
      </c>
      <c r="B146" s="20" t="s">
        <v>462</v>
      </c>
      <c r="C146" s="18">
        <v>0</v>
      </c>
      <c r="D146" s="18">
        <v>0</v>
      </c>
    </row>
    <row r="147" spans="1:4" ht="15" customHeight="1" x14ac:dyDescent="0.25">
      <c r="A147" s="3">
        <v>2111</v>
      </c>
      <c r="B147" s="2" t="s">
        <v>463</v>
      </c>
      <c r="C147" s="4">
        <v>0</v>
      </c>
      <c r="D147" s="4">
        <v>0</v>
      </c>
    </row>
    <row r="148" spans="1:4" ht="15" customHeight="1" x14ac:dyDescent="0.25">
      <c r="A148" s="3">
        <v>2112</v>
      </c>
      <c r="B148" s="2" t="s">
        <v>464</v>
      </c>
      <c r="C148" s="4">
        <v>5799.25</v>
      </c>
      <c r="D148" s="4">
        <v>0</v>
      </c>
    </row>
    <row r="149" spans="1:4" ht="15" customHeight="1" x14ac:dyDescent="0.25">
      <c r="A149" s="3">
        <v>2112</v>
      </c>
      <c r="B149" s="2" t="s">
        <v>465</v>
      </c>
      <c r="C149" s="4">
        <v>1088748.29</v>
      </c>
      <c r="D149" s="4">
        <v>0</v>
      </c>
    </row>
    <row r="150" spans="1:4" ht="15" customHeight="1" x14ac:dyDescent="0.25">
      <c r="A150" s="3">
        <v>2115</v>
      </c>
      <c r="B150" s="2" t="s">
        <v>466</v>
      </c>
      <c r="C150" s="4">
        <v>0</v>
      </c>
      <c r="D150" s="4">
        <v>0</v>
      </c>
    </row>
    <row r="151" spans="1:4" ht="15" customHeight="1" x14ac:dyDescent="0.25">
      <c r="A151" s="3">
        <v>2114</v>
      </c>
      <c r="B151" s="2" t="s">
        <v>467</v>
      </c>
      <c r="C151" s="4">
        <v>0</v>
      </c>
      <c r="D151" s="4">
        <v>0</v>
      </c>
    </row>
    <row r="152" spans="1:4" ht="15" customHeight="1" x14ac:dyDescent="0.25">
      <c r="A152" s="16">
        <v>5120</v>
      </c>
      <c r="B152" s="20" t="s">
        <v>301</v>
      </c>
      <c r="C152" s="18">
        <v>0</v>
      </c>
      <c r="D152" s="18">
        <v>0</v>
      </c>
    </row>
    <row r="153" spans="1:4" ht="15" customHeight="1" x14ac:dyDescent="0.25">
      <c r="A153" s="3">
        <v>5120</v>
      </c>
      <c r="B153" s="1" t="s">
        <v>301</v>
      </c>
      <c r="C153" s="4">
        <v>0</v>
      </c>
      <c r="D153" s="4">
        <v>0</v>
      </c>
    </row>
    <row r="154" spans="1:4" ht="15" customHeight="1" x14ac:dyDescent="0.25">
      <c r="A154" s="3"/>
      <c r="B154" s="17" t="s">
        <v>468</v>
      </c>
      <c r="C154" s="18">
        <v>0</v>
      </c>
      <c r="D154" s="18">
        <v>0</v>
      </c>
    </row>
    <row r="155" spans="1:4" ht="15" customHeight="1" x14ac:dyDescent="0.25">
      <c r="A155" s="16">
        <v>4300</v>
      </c>
      <c r="B155" s="17" t="s">
        <v>132</v>
      </c>
      <c r="C155" s="4">
        <v>0</v>
      </c>
      <c r="D155" s="4">
        <v>0</v>
      </c>
    </row>
    <row r="156" spans="1:4" ht="15" customHeight="1" x14ac:dyDescent="0.25">
      <c r="A156" s="16">
        <v>4310</v>
      </c>
      <c r="B156" s="17" t="s">
        <v>133</v>
      </c>
      <c r="C156" s="18">
        <v>0</v>
      </c>
      <c r="D156" s="18">
        <v>0</v>
      </c>
    </row>
    <row r="157" spans="1:4" ht="15" customHeight="1" x14ac:dyDescent="0.25">
      <c r="A157" s="3">
        <v>4311</v>
      </c>
      <c r="B157" s="21" t="s">
        <v>134</v>
      </c>
      <c r="C157" s="4">
        <v>0</v>
      </c>
      <c r="D157" s="4">
        <v>0</v>
      </c>
    </row>
    <row r="158" spans="1:4" ht="15" customHeight="1" x14ac:dyDescent="0.25">
      <c r="A158" s="3">
        <v>4319</v>
      </c>
      <c r="B158" s="21" t="s">
        <v>135</v>
      </c>
      <c r="C158" s="4">
        <v>0</v>
      </c>
      <c r="D158" s="4">
        <v>0</v>
      </c>
    </row>
    <row r="159" spans="1:4" ht="15" customHeight="1" x14ac:dyDescent="0.25">
      <c r="A159" s="16">
        <v>4320</v>
      </c>
      <c r="B159" s="17" t="s">
        <v>136</v>
      </c>
      <c r="C159" s="18">
        <v>0</v>
      </c>
      <c r="D159" s="18">
        <v>0</v>
      </c>
    </row>
    <row r="160" spans="1:4" ht="15" customHeight="1" x14ac:dyDescent="0.25">
      <c r="A160" s="3">
        <v>4321</v>
      </c>
      <c r="B160" s="21" t="s">
        <v>137</v>
      </c>
      <c r="C160" s="4">
        <v>0</v>
      </c>
      <c r="D160" s="4">
        <v>0</v>
      </c>
    </row>
    <row r="161" spans="1:4" ht="15" customHeight="1" x14ac:dyDescent="0.25">
      <c r="A161" s="3">
        <v>4322</v>
      </c>
      <c r="B161" s="21" t="s">
        <v>138</v>
      </c>
      <c r="C161" s="4">
        <v>0</v>
      </c>
      <c r="D161" s="4">
        <v>0</v>
      </c>
    </row>
    <row r="162" spans="1:4" ht="15" customHeight="1" x14ac:dyDescent="0.25">
      <c r="A162" s="3">
        <v>4323</v>
      </c>
      <c r="B162" s="21" t="s">
        <v>139</v>
      </c>
      <c r="C162" s="4">
        <v>0</v>
      </c>
      <c r="D162" s="4">
        <v>0</v>
      </c>
    </row>
    <row r="163" spans="1:4" ht="15" customHeight="1" x14ac:dyDescent="0.25">
      <c r="A163" s="3">
        <v>4324</v>
      </c>
      <c r="B163" s="21" t="s">
        <v>140</v>
      </c>
      <c r="C163" s="4">
        <v>0</v>
      </c>
      <c r="D163" s="4">
        <v>0</v>
      </c>
    </row>
    <row r="164" spans="1:4" ht="15" customHeight="1" x14ac:dyDescent="0.25">
      <c r="A164" s="3">
        <v>4325</v>
      </c>
      <c r="B164" s="21" t="s">
        <v>141</v>
      </c>
      <c r="C164" s="4">
        <v>0</v>
      </c>
      <c r="D164" s="4">
        <v>0</v>
      </c>
    </row>
    <row r="165" spans="1:4" ht="15" customHeight="1" x14ac:dyDescent="0.25">
      <c r="A165" s="16">
        <v>4330</v>
      </c>
      <c r="B165" s="17" t="s">
        <v>142</v>
      </c>
      <c r="C165" s="18">
        <v>0</v>
      </c>
      <c r="D165" s="18">
        <v>0</v>
      </c>
    </row>
    <row r="166" spans="1:4" ht="15" customHeight="1" x14ac:dyDescent="0.25">
      <c r="A166" s="3">
        <v>4331</v>
      </c>
      <c r="B166" s="21" t="s">
        <v>142</v>
      </c>
      <c r="C166" s="4">
        <v>0</v>
      </c>
      <c r="D166" s="4">
        <v>0</v>
      </c>
    </row>
    <row r="167" spans="1:4" ht="15" customHeight="1" x14ac:dyDescent="0.25">
      <c r="A167" s="16">
        <v>4340</v>
      </c>
      <c r="B167" s="17" t="s">
        <v>143</v>
      </c>
      <c r="C167" s="18">
        <v>0</v>
      </c>
      <c r="D167" s="18">
        <v>0</v>
      </c>
    </row>
    <row r="168" spans="1:4" ht="15" customHeight="1" x14ac:dyDescent="0.25">
      <c r="A168" s="3">
        <v>4341</v>
      </c>
      <c r="B168" s="21" t="s">
        <v>143</v>
      </c>
      <c r="C168" s="4">
        <v>0</v>
      </c>
      <c r="D168" s="4">
        <v>0</v>
      </c>
    </row>
    <row r="169" spans="1:4" ht="15" customHeight="1" x14ac:dyDescent="0.25">
      <c r="A169" s="16">
        <v>4390</v>
      </c>
      <c r="B169" s="17" t="s">
        <v>144</v>
      </c>
      <c r="C169" s="18">
        <v>0</v>
      </c>
      <c r="D169" s="18">
        <v>0</v>
      </c>
    </row>
    <row r="170" spans="1:4" ht="15" customHeight="1" x14ac:dyDescent="0.25">
      <c r="A170" s="3">
        <v>4392</v>
      </c>
      <c r="B170" s="21" t="s">
        <v>145</v>
      </c>
      <c r="C170" s="4">
        <v>0</v>
      </c>
      <c r="D170" s="4">
        <v>0</v>
      </c>
    </row>
    <row r="171" spans="1:4" ht="15" customHeight="1" x14ac:dyDescent="0.25">
      <c r="A171" s="3">
        <v>4393</v>
      </c>
      <c r="B171" s="21" t="s">
        <v>146</v>
      </c>
      <c r="C171" s="4">
        <v>0</v>
      </c>
      <c r="D171" s="4">
        <v>0</v>
      </c>
    </row>
    <row r="172" spans="1:4" ht="15" customHeight="1" x14ac:dyDescent="0.25">
      <c r="A172" s="3">
        <v>4394</v>
      </c>
      <c r="B172" s="21" t="s">
        <v>147</v>
      </c>
      <c r="C172" s="4">
        <v>0</v>
      </c>
      <c r="D172" s="4">
        <v>0</v>
      </c>
    </row>
    <row r="173" spans="1:4" ht="15" customHeight="1" x14ac:dyDescent="0.25">
      <c r="A173" s="3">
        <v>4395</v>
      </c>
      <c r="B173" s="21" t="s">
        <v>148</v>
      </c>
      <c r="C173" s="4">
        <v>0</v>
      </c>
      <c r="D173" s="4">
        <v>0</v>
      </c>
    </row>
    <row r="174" spans="1:4" ht="15" customHeight="1" x14ac:dyDescent="0.25">
      <c r="A174" s="3">
        <v>4396</v>
      </c>
      <c r="B174" s="21" t="s">
        <v>149</v>
      </c>
      <c r="C174" s="4">
        <v>0</v>
      </c>
      <c r="D174" s="4">
        <v>0</v>
      </c>
    </row>
    <row r="175" spans="1:4" ht="15" customHeight="1" x14ac:dyDescent="0.25">
      <c r="A175" s="3">
        <v>4397</v>
      </c>
      <c r="B175" s="21" t="s">
        <v>150</v>
      </c>
      <c r="C175" s="4">
        <v>0</v>
      </c>
      <c r="D175" s="4">
        <v>0</v>
      </c>
    </row>
    <row r="176" spans="1:4" ht="15" customHeight="1" x14ac:dyDescent="0.25">
      <c r="A176" s="3">
        <v>4399</v>
      </c>
      <c r="B176" s="21" t="s">
        <v>144</v>
      </c>
      <c r="C176" s="4">
        <v>0</v>
      </c>
      <c r="D176" s="4">
        <v>0</v>
      </c>
    </row>
    <row r="177" spans="1:4" ht="15" customHeight="1" x14ac:dyDescent="0.25">
      <c r="A177" s="16">
        <v>1120</v>
      </c>
      <c r="B177" s="20" t="s">
        <v>469</v>
      </c>
      <c r="C177" s="18">
        <v>0</v>
      </c>
      <c r="D177" s="18">
        <v>0</v>
      </c>
    </row>
    <row r="178" spans="1:4" ht="15" customHeight="1" x14ac:dyDescent="0.25">
      <c r="A178" s="3">
        <v>1124</v>
      </c>
      <c r="B178" s="1" t="s">
        <v>470</v>
      </c>
      <c r="C178" s="4">
        <v>0</v>
      </c>
      <c r="D178" s="4">
        <v>0</v>
      </c>
    </row>
    <row r="179" spans="1:4" ht="15" customHeight="1" x14ac:dyDescent="0.25">
      <c r="A179" s="3">
        <v>1124</v>
      </c>
      <c r="B179" s="1" t="s">
        <v>471</v>
      </c>
      <c r="C179" s="4">
        <v>0</v>
      </c>
      <c r="D179" s="4">
        <v>0</v>
      </c>
    </row>
    <row r="180" spans="1:4" ht="15" customHeight="1" x14ac:dyDescent="0.25">
      <c r="A180" s="3">
        <v>1124</v>
      </c>
      <c r="B180" s="1" t="s">
        <v>472</v>
      </c>
      <c r="C180" s="4">
        <v>0</v>
      </c>
      <c r="D180" s="4">
        <v>0</v>
      </c>
    </row>
    <row r="181" spans="1:4" ht="15" customHeight="1" x14ac:dyDescent="0.25">
      <c r="A181" s="3">
        <v>1124</v>
      </c>
      <c r="B181" s="1" t="s">
        <v>473</v>
      </c>
      <c r="C181" s="4">
        <v>0</v>
      </c>
      <c r="D181" s="4">
        <v>0</v>
      </c>
    </row>
    <row r="182" spans="1:4" ht="15" customHeight="1" x14ac:dyDescent="0.25">
      <c r="A182" s="3">
        <v>1124</v>
      </c>
      <c r="B182" s="1" t="s">
        <v>474</v>
      </c>
      <c r="C182" s="4">
        <v>0</v>
      </c>
      <c r="D182" s="4">
        <v>0</v>
      </c>
    </row>
    <row r="183" spans="1:4" ht="15" customHeight="1" x14ac:dyDescent="0.25">
      <c r="A183" s="3">
        <v>1124</v>
      </c>
      <c r="B183" s="1" t="s">
        <v>475</v>
      </c>
      <c r="C183" s="4">
        <v>0</v>
      </c>
      <c r="D183" s="4">
        <v>0</v>
      </c>
    </row>
    <row r="184" spans="1:4" ht="15" customHeight="1" x14ac:dyDescent="0.25">
      <c r="A184" s="3">
        <v>1122</v>
      </c>
      <c r="B184" s="1" t="s">
        <v>476</v>
      </c>
      <c r="C184" s="4">
        <v>0</v>
      </c>
      <c r="D184" s="4">
        <v>0</v>
      </c>
    </row>
    <row r="185" spans="1:4" ht="15" customHeight="1" x14ac:dyDescent="0.25">
      <c r="A185" s="3">
        <v>1122</v>
      </c>
      <c r="B185" s="1" t="s">
        <v>477</v>
      </c>
      <c r="C185" s="4">
        <v>0</v>
      </c>
      <c r="D185" s="4">
        <v>0</v>
      </c>
    </row>
    <row r="186" spans="1:4" ht="15" customHeight="1" x14ac:dyDescent="0.25">
      <c r="A186" s="3">
        <v>1122</v>
      </c>
      <c r="B186" s="1" t="s">
        <v>478</v>
      </c>
      <c r="C186" s="4">
        <v>0</v>
      </c>
      <c r="D186" s="4">
        <v>0</v>
      </c>
    </row>
    <row r="187" spans="1:4" ht="15" customHeight="1" x14ac:dyDescent="0.25">
      <c r="A187" s="16">
        <v>5120</v>
      </c>
      <c r="B187" s="20" t="s">
        <v>301</v>
      </c>
      <c r="C187" s="18">
        <v>0</v>
      </c>
      <c r="D187" s="18">
        <v>0</v>
      </c>
    </row>
    <row r="188" spans="1:4" ht="15" customHeight="1" x14ac:dyDescent="0.25">
      <c r="A188" s="3">
        <v>5120</v>
      </c>
      <c r="B188" s="1" t="s">
        <v>301</v>
      </c>
      <c r="C188" s="4">
        <v>0</v>
      </c>
      <c r="D188" s="4">
        <v>0</v>
      </c>
    </row>
    <row r="189" spans="1:4" ht="15" customHeight="1" x14ac:dyDescent="0.25">
      <c r="A189" s="16">
        <v>4150</v>
      </c>
      <c r="B189" s="20" t="s">
        <v>100</v>
      </c>
      <c r="C189" s="18">
        <v>0</v>
      </c>
      <c r="D189" s="18">
        <v>0</v>
      </c>
    </row>
    <row r="190" spans="1:4" ht="15" customHeight="1" x14ac:dyDescent="0.25">
      <c r="A190" s="3">
        <v>4151</v>
      </c>
      <c r="B190" s="1" t="s">
        <v>479</v>
      </c>
      <c r="C190" s="4">
        <v>0</v>
      </c>
      <c r="D190" s="4">
        <v>0</v>
      </c>
    </row>
    <row r="191" spans="1:4" ht="15" customHeight="1" x14ac:dyDescent="0.25">
      <c r="A191" s="3"/>
      <c r="B191" s="22" t="s">
        <v>480</v>
      </c>
      <c r="C191" s="18">
        <f>C92+C93-C154</f>
        <v>21421856.079999998</v>
      </c>
      <c r="D191" s="18">
        <f>+D92+D93-D154</f>
        <v>4918240</v>
      </c>
    </row>
    <row r="192" spans="1:4" ht="15" customHeight="1" x14ac:dyDescent="0.25">
      <c r="A192" s="2"/>
      <c r="B192" s="2"/>
      <c r="C192" s="2"/>
      <c r="D192" s="2"/>
    </row>
    <row r="193" spans="1:5" ht="15" customHeight="1" x14ac:dyDescent="0.25">
      <c r="A193" s="2"/>
      <c r="B193" s="2" t="s">
        <v>65</v>
      </c>
      <c r="C193" s="2"/>
      <c r="D193" s="2"/>
    </row>
    <row r="199" spans="1:5" ht="22.5" x14ac:dyDescent="0.25">
      <c r="B199" s="105" t="s">
        <v>1221</v>
      </c>
      <c r="C199" s="146" t="s">
        <v>1222</v>
      </c>
      <c r="D199" s="146"/>
      <c r="E199" s="146"/>
    </row>
  </sheetData>
  <mergeCells count="5">
    <mergeCell ref="A1:C1"/>
    <mergeCell ref="A2:C2"/>
    <mergeCell ref="A3:C3"/>
    <mergeCell ref="A4:C4"/>
    <mergeCell ref="C199:E199"/>
  </mergeCells>
  <pageMargins left="0.70866141732283472" right="0.70866141732283472" top="0.74803149606299213" bottom="0.74803149606299213" header="0" footer="0"/>
  <pageSetup paperSize="9" scale="70" fitToHeight="3" orientation="portrait" r:id="rId1"/>
  <rowBreaks count="1" manualBreakCount="1">
    <brk id="133" man="1"/>
  </rowBreaks>
  <ignoredErrors>
    <ignoredError sqref="C112:D112 C67 C21:D2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E29"/>
  <sheetViews>
    <sheetView workbookViewId="0">
      <selection sqref="A1:F33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38" t="str">
        <f>ESF!A1</f>
        <v>INSTITUTO CULTURAL DE LEÓN</v>
      </c>
      <c r="B1" s="147"/>
      <c r="C1" s="148"/>
    </row>
    <row r="2" spans="1:3" ht="11.25" customHeight="1" x14ac:dyDescent="0.25">
      <c r="A2" s="140" t="s">
        <v>481</v>
      </c>
      <c r="B2" s="145"/>
      <c r="C2" s="149"/>
    </row>
    <row r="3" spans="1:3" ht="11.25" customHeight="1" x14ac:dyDescent="0.25">
      <c r="A3" s="140" t="str">
        <f>ESF!A3</f>
        <v>Del 01 de enero al 30 de septiembre de 2025</v>
      </c>
      <c r="B3" s="145"/>
      <c r="C3" s="149"/>
    </row>
    <row r="4" spans="1:3" ht="9.75" customHeight="1" x14ac:dyDescent="0.25">
      <c r="A4" s="142" t="s">
        <v>482</v>
      </c>
      <c r="B4" s="150"/>
      <c r="C4" s="151"/>
    </row>
    <row r="5" spans="1:3" ht="9.75" customHeight="1" x14ac:dyDescent="0.25">
      <c r="A5" s="152" t="s">
        <v>483</v>
      </c>
      <c r="B5" s="153"/>
      <c r="C5" s="23">
        <v>2025</v>
      </c>
    </row>
    <row r="6" spans="1:3" ht="9.75" customHeight="1" x14ac:dyDescent="0.25">
      <c r="A6" s="24" t="s">
        <v>484</v>
      </c>
      <c r="B6" s="24"/>
      <c r="C6" s="25">
        <v>92389739.760000005</v>
      </c>
    </row>
    <row r="7" spans="1:3" ht="7.5" customHeight="1" x14ac:dyDescent="0.25">
      <c r="A7" s="1"/>
      <c r="B7" s="26"/>
      <c r="C7" s="27"/>
    </row>
    <row r="8" spans="1:3" ht="9.75" customHeight="1" x14ac:dyDescent="0.25">
      <c r="A8" s="74" t="s">
        <v>485</v>
      </c>
      <c r="B8" s="74"/>
      <c r="C8" s="28">
        <f>SUM(C9:C14)</f>
        <v>0</v>
      </c>
    </row>
    <row r="9" spans="1:3" ht="9.75" customHeight="1" x14ac:dyDescent="0.25">
      <c r="A9" s="75" t="s">
        <v>486</v>
      </c>
      <c r="B9" s="29" t="s">
        <v>133</v>
      </c>
      <c r="C9" s="30">
        <v>0</v>
      </c>
    </row>
    <row r="10" spans="1:3" ht="9.75" customHeight="1" x14ac:dyDescent="0.25">
      <c r="A10" s="76" t="s">
        <v>487</v>
      </c>
      <c r="B10" s="31" t="s">
        <v>488</v>
      </c>
      <c r="C10" s="30">
        <v>0</v>
      </c>
    </row>
    <row r="11" spans="1:3" ht="9.75" customHeight="1" x14ac:dyDescent="0.25">
      <c r="A11" s="76" t="s">
        <v>489</v>
      </c>
      <c r="B11" s="31" t="s">
        <v>142</v>
      </c>
      <c r="C11" s="30">
        <v>0</v>
      </c>
    </row>
    <row r="12" spans="1:3" ht="9.75" customHeight="1" x14ac:dyDescent="0.25">
      <c r="A12" s="76" t="s">
        <v>490</v>
      </c>
      <c r="B12" s="31" t="s">
        <v>143</v>
      </c>
      <c r="C12" s="30">
        <v>0</v>
      </c>
    </row>
    <row r="13" spans="1:3" ht="9.75" customHeight="1" x14ac:dyDescent="0.25">
      <c r="A13" s="76" t="s">
        <v>491</v>
      </c>
      <c r="B13" s="31" t="s">
        <v>144</v>
      </c>
      <c r="C13" s="30">
        <v>0</v>
      </c>
    </row>
    <row r="14" spans="1:3" ht="9.75" customHeight="1" x14ac:dyDescent="0.25">
      <c r="A14" s="77" t="s">
        <v>492</v>
      </c>
      <c r="B14" s="32" t="s">
        <v>493</v>
      </c>
      <c r="C14" s="30">
        <v>0</v>
      </c>
    </row>
    <row r="15" spans="1:3" ht="7.5" customHeight="1" x14ac:dyDescent="0.25">
      <c r="A15" s="1"/>
      <c r="B15" s="33"/>
      <c r="C15" s="34"/>
    </row>
    <row r="16" spans="1:3" ht="9.75" customHeight="1" x14ac:dyDescent="0.25">
      <c r="A16" s="74" t="s">
        <v>494</v>
      </c>
      <c r="B16" s="26"/>
      <c r="C16" s="28">
        <f>SUM(C17:C19)</f>
        <v>0</v>
      </c>
    </row>
    <row r="17" spans="1:5" ht="9.75" customHeight="1" x14ac:dyDescent="0.25">
      <c r="A17" s="78">
        <v>3.1</v>
      </c>
      <c r="B17" s="31" t="s">
        <v>495</v>
      </c>
      <c r="C17" s="30">
        <v>0</v>
      </c>
    </row>
    <row r="18" spans="1:5" ht="9.75" customHeight="1" x14ac:dyDescent="0.25">
      <c r="A18" s="79">
        <v>3.2</v>
      </c>
      <c r="B18" s="31" t="s">
        <v>496</v>
      </c>
      <c r="C18" s="30">
        <v>0</v>
      </c>
    </row>
    <row r="19" spans="1:5" ht="9.75" customHeight="1" x14ac:dyDescent="0.25">
      <c r="A19" s="79">
        <v>3.3</v>
      </c>
      <c r="B19" s="32" t="s">
        <v>497</v>
      </c>
      <c r="C19" s="35">
        <v>0</v>
      </c>
    </row>
    <row r="20" spans="1:5" ht="7.5" customHeight="1" x14ac:dyDescent="0.25">
      <c r="A20" s="1"/>
      <c r="B20" s="32"/>
      <c r="C20" s="36"/>
    </row>
    <row r="21" spans="1:5" ht="9.75" customHeight="1" x14ac:dyDescent="0.25">
      <c r="A21" s="37" t="s">
        <v>498</v>
      </c>
      <c r="B21" s="37"/>
      <c r="C21" s="25">
        <f>C6+C8-C16</f>
        <v>92389739.760000005</v>
      </c>
    </row>
    <row r="22" spans="1:5" ht="9.75" customHeight="1" x14ac:dyDescent="0.25">
      <c r="A22" s="1"/>
      <c r="B22" s="1"/>
      <c r="C22" s="1"/>
    </row>
    <row r="23" spans="1:5" ht="9.75" customHeight="1" x14ac:dyDescent="0.25">
      <c r="A23" s="1"/>
      <c r="B23" s="2" t="s">
        <v>65</v>
      </c>
      <c r="C23" s="1"/>
    </row>
    <row r="29" spans="1:5" ht="23.25" x14ac:dyDescent="0.25">
      <c r="B29" s="104" t="s">
        <v>1221</v>
      </c>
      <c r="C29" s="135" t="s">
        <v>1222</v>
      </c>
      <c r="D29" s="135"/>
      <c r="E29" s="135"/>
    </row>
  </sheetData>
  <mergeCells count="6">
    <mergeCell ref="C29:E29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F48"/>
  <sheetViews>
    <sheetView topLeftCell="A5" workbookViewId="0">
      <selection activeCell="A2" sqref="A2:F50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4" width="11.42578125" customWidth="1"/>
    <col min="5" max="5" width="5" bestFit="1" customWidth="1"/>
    <col min="6" max="6" width="13.42578125" customWidth="1"/>
    <col min="7" max="26" width="11.42578125" customWidth="1"/>
  </cols>
  <sheetData>
    <row r="1" spans="1:3" ht="11.25" customHeight="1" x14ac:dyDescent="0.25">
      <c r="A1" s="154" t="str">
        <f>ESF!A1</f>
        <v>INSTITUTO CULTURAL DE LEÓN</v>
      </c>
      <c r="B1" s="147"/>
      <c r="C1" s="148"/>
    </row>
    <row r="2" spans="1:3" ht="11.25" customHeight="1" x14ac:dyDescent="0.25">
      <c r="A2" s="155" t="s">
        <v>499</v>
      </c>
      <c r="B2" s="145"/>
      <c r="C2" s="149"/>
    </row>
    <row r="3" spans="1:3" ht="11.25" customHeight="1" x14ac:dyDescent="0.25">
      <c r="A3" s="155" t="str">
        <f>ESF!A3</f>
        <v>Del 01 de enero al 30 de septiembre de 2025</v>
      </c>
      <c r="B3" s="145"/>
      <c r="C3" s="149"/>
    </row>
    <row r="4" spans="1:3" ht="9.75" customHeight="1" x14ac:dyDescent="0.25">
      <c r="A4" s="142" t="s">
        <v>482</v>
      </c>
      <c r="B4" s="150"/>
      <c r="C4" s="151"/>
    </row>
    <row r="5" spans="1:3" ht="11.25" customHeight="1" x14ac:dyDescent="0.25">
      <c r="A5" s="152" t="s">
        <v>483</v>
      </c>
      <c r="B5" s="153"/>
      <c r="C5" s="23">
        <v>2025</v>
      </c>
    </row>
    <row r="6" spans="1:3" ht="9.75" customHeight="1" x14ac:dyDescent="0.25">
      <c r="A6" s="80" t="s">
        <v>500</v>
      </c>
      <c r="B6" s="24"/>
      <c r="C6" s="38">
        <v>71064434.840000004</v>
      </c>
    </row>
    <row r="7" spans="1:3" ht="7.5" customHeight="1" x14ac:dyDescent="0.25">
      <c r="A7" s="39"/>
      <c r="B7" s="26"/>
      <c r="C7" s="40"/>
    </row>
    <row r="8" spans="1:3" ht="9.75" customHeight="1" x14ac:dyDescent="0.25">
      <c r="A8" s="74" t="s">
        <v>501</v>
      </c>
      <c r="B8" s="41"/>
      <c r="C8" s="28">
        <f>SUM(C9:C29)</f>
        <v>96551.159999999989</v>
      </c>
    </row>
    <row r="9" spans="1:3" ht="9.75" customHeight="1" x14ac:dyDescent="0.25">
      <c r="A9" s="81">
        <v>2.1</v>
      </c>
      <c r="B9" s="42" t="s">
        <v>163</v>
      </c>
      <c r="C9" s="43">
        <v>0</v>
      </c>
    </row>
    <row r="10" spans="1:3" ht="9.75" customHeight="1" x14ac:dyDescent="0.25">
      <c r="A10" s="81">
        <v>2.2000000000000002</v>
      </c>
      <c r="B10" s="42" t="s">
        <v>160</v>
      </c>
      <c r="C10" s="43">
        <v>0</v>
      </c>
    </row>
    <row r="11" spans="1:3" ht="9.75" customHeight="1" x14ac:dyDescent="0.25">
      <c r="A11" s="82">
        <v>2.2999999999999998</v>
      </c>
      <c r="B11" s="44" t="s">
        <v>325</v>
      </c>
      <c r="C11" s="43">
        <v>82415.679999999993</v>
      </c>
    </row>
    <row r="12" spans="1:3" ht="9.75" customHeight="1" x14ac:dyDescent="0.25">
      <c r="A12" s="82">
        <v>2.4</v>
      </c>
      <c r="B12" s="44" t="s">
        <v>326</v>
      </c>
      <c r="C12" s="43">
        <v>7442.4</v>
      </c>
    </row>
    <row r="13" spans="1:3" ht="9.75" customHeight="1" x14ac:dyDescent="0.25">
      <c r="A13" s="82">
        <v>2.5</v>
      </c>
      <c r="B13" s="44" t="s">
        <v>327</v>
      </c>
      <c r="C13" s="43">
        <v>0</v>
      </c>
    </row>
    <row r="14" spans="1:3" ht="9.75" customHeight="1" x14ac:dyDescent="0.25">
      <c r="A14" s="82">
        <v>2.6</v>
      </c>
      <c r="B14" s="44" t="s">
        <v>328</v>
      </c>
      <c r="C14" s="43">
        <v>0</v>
      </c>
    </row>
    <row r="15" spans="1:3" ht="9.75" customHeight="1" x14ac:dyDescent="0.25">
      <c r="A15" s="82">
        <v>2.7</v>
      </c>
      <c r="B15" s="44" t="s">
        <v>329</v>
      </c>
      <c r="C15" s="43">
        <v>0</v>
      </c>
    </row>
    <row r="16" spans="1:3" ht="9.75" customHeight="1" x14ac:dyDescent="0.25">
      <c r="A16" s="82">
        <v>2.8</v>
      </c>
      <c r="B16" s="44" t="s">
        <v>330</v>
      </c>
      <c r="C16" s="43">
        <v>6693.08</v>
      </c>
    </row>
    <row r="17" spans="1:3" ht="9.75" customHeight="1" x14ac:dyDescent="0.25">
      <c r="A17" s="82">
        <v>2.9</v>
      </c>
      <c r="B17" s="44" t="s">
        <v>332</v>
      </c>
      <c r="C17" s="43">
        <v>0</v>
      </c>
    </row>
    <row r="18" spans="1:3" ht="9.75" customHeight="1" x14ac:dyDescent="0.25">
      <c r="A18" s="82" t="s">
        <v>502</v>
      </c>
      <c r="B18" s="44" t="s">
        <v>503</v>
      </c>
      <c r="C18" s="43">
        <v>0</v>
      </c>
    </row>
    <row r="19" spans="1:3" ht="9.75" customHeight="1" x14ac:dyDescent="0.25">
      <c r="A19" s="82" t="s">
        <v>504</v>
      </c>
      <c r="B19" s="44" t="s">
        <v>338</v>
      </c>
      <c r="C19" s="43">
        <v>0</v>
      </c>
    </row>
    <row r="20" spans="1:3" ht="9.75" customHeight="1" x14ac:dyDescent="0.25">
      <c r="A20" s="82" t="s">
        <v>505</v>
      </c>
      <c r="B20" s="44" t="s">
        <v>506</v>
      </c>
      <c r="C20" s="43">
        <v>0</v>
      </c>
    </row>
    <row r="21" spans="1:3" ht="9.75" customHeight="1" x14ac:dyDescent="0.25">
      <c r="A21" s="82" t="s">
        <v>507</v>
      </c>
      <c r="B21" s="44" t="s">
        <v>508</v>
      </c>
      <c r="C21" s="43">
        <v>0</v>
      </c>
    </row>
    <row r="22" spans="1:3" ht="9.75" customHeight="1" x14ac:dyDescent="0.25">
      <c r="A22" s="82" t="s">
        <v>509</v>
      </c>
      <c r="B22" s="44" t="s">
        <v>510</v>
      </c>
      <c r="C22" s="43">
        <v>0</v>
      </c>
    </row>
    <row r="23" spans="1:3" ht="9.75" customHeight="1" x14ac:dyDescent="0.25">
      <c r="A23" s="82" t="s">
        <v>511</v>
      </c>
      <c r="B23" s="44" t="s">
        <v>512</v>
      </c>
      <c r="C23" s="43">
        <v>0</v>
      </c>
    </row>
    <row r="24" spans="1:3" ht="9.75" customHeight="1" x14ac:dyDescent="0.25">
      <c r="A24" s="82" t="s">
        <v>513</v>
      </c>
      <c r="B24" s="44" t="s">
        <v>514</v>
      </c>
      <c r="C24" s="43">
        <v>0</v>
      </c>
    </row>
    <row r="25" spans="1:3" ht="9.75" customHeight="1" x14ac:dyDescent="0.25">
      <c r="A25" s="82" t="s">
        <v>515</v>
      </c>
      <c r="B25" s="44" t="s">
        <v>516</v>
      </c>
      <c r="C25" s="43">
        <v>0</v>
      </c>
    </row>
    <row r="26" spans="1:3" ht="9.75" customHeight="1" x14ac:dyDescent="0.25">
      <c r="A26" s="82" t="s">
        <v>517</v>
      </c>
      <c r="B26" s="44" t="s">
        <v>518</v>
      </c>
      <c r="C26" s="43">
        <v>0</v>
      </c>
    </row>
    <row r="27" spans="1:3" ht="9.75" customHeight="1" x14ac:dyDescent="0.25">
      <c r="A27" s="82" t="s">
        <v>519</v>
      </c>
      <c r="B27" s="44" t="s">
        <v>520</v>
      </c>
      <c r="C27" s="43">
        <v>0</v>
      </c>
    </row>
    <row r="28" spans="1:3" ht="9.75" customHeight="1" x14ac:dyDescent="0.25">
      <c r="A28" s="82" t="s">
        <v>521</v>
      </c>
      <c r="B28" s="44" t="s">
        <v>522</v>
      </c>
      <c r="C28" s="43">
        <v>0</v>
      </c>
    </row>
    <row r="29" spans="1:3" ht="9.75" customHeight="1" x14ac:dyDescent="0.25">
      <c r="A29" s="82" t="s">
        <v>523</v>
      </c>
      <c r="B29" s="42" t="s">
        <v>524</v>
      </c>
      <c r="C29" s="43">
        <v>0</v>
      </c>
    </row>
    <row r="30" spans="1:3" ht="7.5" customHeight="1" x14ac:dyDescent="0.25">
      <c r="A30" s="39"/>
      <c r="B30" s="45"/>
      <c r="C30" s="46"/>
    </row>
    <row r="31" spans="1:3" ht="9.75" customHeight="1" x14ac:dyDescent="0.25">
      <c r="A31" s="83" t="s">
        <v>525</v>
      </c>
      <c r="B31" s="47"/>
      <c r="C31" s="48">
        <f>SUM(C32:C38)</f>
        <v>1132180.47</v>
      </c>
    </row>
    <row r="32" spans="1:3" ht="9.75" customHeight="1" x14ac:dyDescent="0.25">
      <c r="A32" s="82" t="s">
        <v>526</v>
      </c>
      <c r="B32" s="44" t="s">
        <v>233</v>
      </c>
      <c r="C32" s="43">
        <v>1132180.47</v>
      </c>
    </row>
    <row r="33" spans="1:6" ht="9.75" customHeight="1" x14ac:dyDescent="0.25">
      <c r="A33" s="82" t="s">
        <v>527</v>
      </c>
      <c r="B33" s="44" t="s">
        <v>242</v>
      </c>
      <c r="C33" s="43">
        <v>0</v>
      </c>
    </row>
    <row r="34" spans="1:6" ht="9.75" customHeight="1" x14ac:dyDescent="0.25">
      <c r="A34" s="82" t="s">
        <v>528</v>
      </c>
      <c r="B34" s="44" t="s">
        <v>245</v>
      </c>
      <c r="C34" s="43">
        <v>0</v>
      </c>
    </row>
    <row r="35" spans="1:6" ht="9.75" customHeight="1" x14ac:dyDescent="0.25">
      <c r="A35" s="82" t="s">
        <v>529</v>
      </c>
      <c r="B35" s="44" t="s">
        <v>251</v>
      </c>
      <c r="C35" s="43">
        <v>0</v>
      </c>
    </row>
    <row r="36" spans="1:6" ht="9.75" customHeight="1" x14ac:dyDescent="0.25">
      <c r="A36" s="82" t="s">
        <v>530</v>
      </c>
      <c r="B36" s="44" t="s">
        <v>261</v>
      </c>
      <c r="C36" s="43">
        <v>0</v>
      </c>
    </row>
    <row r="37" spans="1:6" ht="9.75" customHeight="1" x14ac:dyDescent="0.25">
      <c r="A37" s="82" t="s">
        <v>531</v>
      </c>
      <c r="B37" s="44" t="s">
        <v>532</v>
      </c>
      <c r="C37" s="43">
        <v>0</v>
      </c>
    </row>
    <row r="38" spans="1:6" ht="9.75" customHeight="1" x14ac:dyDescent="0.25">
      <c r="A38" s="82" t="s">
        <v>533</v>
      </c>
      <c r="B38" s="42" t="s">
        <v>534</v>
      </c>
      <c r="C38" s="49">
        <v>0</v>
      </c>
    </row>
    <row r="39" spans="1:6" ht="7.5" customHeight="1" x14ac:dyDescent="0.25">
      <c r="A39" s="39"/>
      <c r="B39" s="50"/>
      <c r="C39" s="51"/>
    </row>
    <row r="40" spans="1:6" ht="9.75" customHeight="1" x14ac:dyDescent="0.25">
      <c r="A40" s="52" t="s">
        <v>535</v>
      </c>
      <c r="B40" s="24"/>
      <c r="C40" s="25">
        <f>C6-C8+C31</f>
        <v>72100064.150000006</v>
      </c>
      <c r="F40" s="107"/>
    </row>
    <row r="41" spans="1:6" ht="9.75" customHeight="1" x14ac:dyDescent="0.25">
      <c r="A41" s="1"/>
      <c r="B41" s="1"/>
      <c r="C41" s="1"/>
    </row>
    <row r="42" spans="1:6" ht="9.75" customHeight="1" x14ac:dyDescent="0.25">
      <c r="A42" s="1"/>
      <c r="B42" s="2" t="s">
        <v>65</v>
      </c>
      <c r="C42" s="1"/>
    </row>
    <row r="48" spans="1:6" ht="22.5" x14ac:dyDescent="0.25">
      <c r="B48" s="105" t="s">
        <v>1221</v>
      </c>
      <c r="C48" s="146" t="s">
        <v>1222</v>
      </c>
      <c r="D48" s="146"/>
      <c r="E48" s="146"/>
    </row>
  </sheetData>
  <mergeCells count="6">
    <mergeCell ref="C48:E48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5"/>
  <sheetViews>
    <sheetView topLeftCell="A18" workbookViewId="0">
      <selection sqref="A1:H66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44" t="str">
        <f>'Notas a los Edos Financieros'!A1</f>
        <v>INSTITUTO CULTURAL DE LEÓN</v>
      </c>
      <c r="B1" s="159"/>
      <c r="C1" s="159"/>
      <c r="D1" s="159"/>
      <c r="E1" s="159"/>
      <c r="F1" s="159"/>
      <c r="G1" s="62" t="s">
        <v>0</v>
      </c>
      <c r="H1" s="63">
        <f>'Notas a los Edos Financieros'!D1</f>
        <v>2025</v>
      </c>
      <c r="I1" s="2"/>
      <c r="J1" s="2"/>
    </row>
    <row r="2" spans="1:10" ht="11.25" customHeight="1" x14ac:dyDescent="0.2">
      <c r="A2" s="144" t="s">
        <v>536</v>
      </c>
      <c r="B2" s="159"/>
      <c r="C2" s="159"/>
      <c r="D2" s="159"/>
      <c r="E2" s="159"/>
      <c r="F2" s="159"/>
      <c r="G2" s="62" t="s">
        <v>2</v>
      </c>
      <c r="H2" s="63" t="str">
        <f>'Notas a los Edos Financieros'!D2</f>
        <v>Trimestral</v>
      </c>
      <c r="I2" s="2"/>
      <c r="J2" s="2"/>
    </row>
    <row r="3" spans="1:10" ht="11.25" customHeight="1" x14ac:dyDescent="0.2">
      <c r="A3" s="144" t="str">
        <f>'Notas a los Edos Financieros'!A3</f>
        <v>Del 01 de enero al 30 de septiembre de 2025</v>
      </c>
      <c r="B3" s="159"/>
      <c r="C3" s="159"/>
      <c r="D3" s="159"/>
      <c r="E3" s="159"/>
      <c r="F3" s="159"/>
      <c r="G3" s="62" t="s">
        <v>3</v>
      </c>
      <c r="H3" s="63">
        <f>'Notas a los Edos Financieros'!D3</f>
        <v>3</v>
      </c>
      <c r="I3" s="2"/>
      <c r="J3" s="2"/>
    </row>
    <row r="4" spans="1:10" ht="11.25" customHeight="1" x14ac:dyDescent="0.2">
      <c r="A4" s="144" t="s">
        <v>4</v>
      </c>
      <c r="B4" s="159"/>
      <c r="C4" s="159"/>
      <c r="D4" s="159"/>
      <c r="E4" s="159"/>
      <c r="F4" s="159"/>
      <c r="G4" s="62"/>
      <c r="H4" s="63"/>
      <c r="I4" s="2"/>
      <c r="J4" s="2"/>
    </row>
    <row r="5" spans="1:10" ht="9.75" customHeight="1" x14ac:dyDescent="0.2">
      <c r="A5" s="64" t="s">
        <v>67</v>
      </c>
      <c r="B5" s="65"/>
      <c r="C5" s="65"/>
      <c r="D5" s="65"/>
      <c r="E5" s="65"/>
      <c r="F5" s="65"/>
      <c r="G5" s="65"/>
      <c r="H5" s="65"/>
      <c r="I5" s="2"/>
      <c r="J5" s="2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84" t="s">
        <v>69</v>
      </c>
      <c r="B8" s="84" t="s">
        <v>483</v>
      </c>
      <c r="C8" s="85" t="s">
        <v>537</v>
      </c>
      <c r="D8" s="85" t="s">
        <v>538</v>
      </c>
      <c r="E8" s="85" t="s">
        <v>539</v>
      </c>
      <c r="F8" s="85" t="s">
        <v>540</v>
      </c>
      <c r="G8" s="85" t="s">
        <v>541</v>
      </c>
      <c r="H8" s="85" t="s">
        <v>542</v>
      </c>
      <c r="I8" s="85" t="s">
        <v>543</v>
      </c>
      <c r="J8" s="85" t="s">
        <v>544</v>
      </c>
    </row>
    <row r="9" spans="1:10" ht="9.75" customHeight="1" x14ac:dyDescent="0.2">
      <c r="A9" s="16">
        <v>7000</v>
      </c>
      <c r="B9" s="17" t="s">
        <v>545</v>
      </c>
      <c r="C9" s="19"/>
      <c r="D9" s="19"/>
      <c r="E9" s="19"/>
      <c r="F9" s="19"/>
      <c r="G9" s="19"/>
      <c r="H9" s="19"/>
      <c r="I9" s="19"/>
      <c r="J9" s="19"/>
    </row>
    <row r="10" spans="1:10" ht="9.75" customHeight="1" x14ac:dyDescent="0.2">
      <c r="A10" s="2">
        <v>7110</v>
      </c>
      <c r="B10" s="21" t="s">
        <v>541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ht="9.75" customHeight="1" x14ac:dyDescent="0.2">
      <c r="A11" s="2">
        <v>7120</v>
      </c>
      <c r="B11" s="21" t="s">
        <v>546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ht="9.75" customHeight="1" x14ac:dyDescent="0.2">
      <c r="A12" s="2">
        <v>7130</v>
      </c>
      <c r="B12" s="21" t="s">
        <v>547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ht="9.75" customHeight="1" x14ac:dyDescent="0.2">
      <c r="A13" s="2">
        <v>7140</v>
      </c>
      <c r="B13" s="21" t="s">
        <v>548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ht="9.75" customHeight="1" x14ac:dyDescent="0.2">
      <c r="A14" s="2">
        <v>7150</v>
      </c>
      <c r="B14" s="21" t="s">
        <v>549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ht="9.75" customHeight="1" x14ac:dyDescent="0.2">
      <c r="A15" s="2">
        <v>7160</v>
      </c>
      <c r="B15" s="21" t="s">
        <v>550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ht="9.75" customHeight="1" x14ac:dyDescent="0.2">
      <c r="A16" s="2">
        <v>7210</v>
      </c>
      <c r="B16" s="21" t="s">
        <v>551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ht="9.75" customHeight="1" x14ac:dyDescent="0.2">
      <c r="A17" s="2">
        <v>7220</v>
      </c>
      <c r="B17" s="21" t="s">
        <v>552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ht="9.75" customHeight="1" x14ac:dyDescent="0.2">
      <c r="A18" s="2">
        <v>7230</v>
      </c>
      <c r="B18" s="21" t="s">
        <v>553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ht="9.75" customHeight="1" x14ac:dyDescent="0.2">
      <c r="A19" s="2">
        <v>7240</v>
      </c>
      <c r="B19" s="21" t="s">
        <v>554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ht="9.75" customHeight="1" x14ac:dyDescent="0.2">
      <c r="A20" s="2">
        <v>7250</v>
      </c>
      <c r="B20" s="21" t="s">
        <v>555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ht="9.75" customHeight="1" x14ac:dyDescent="0.2">
      <c r="A21" s="2">
        <v>7260</v>
      </c>
      <c r="B21" s="21" t="s">
        <v>556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ht="9.75" customHeight="1" x14ac:dyDescent="0.2">
      <c r="A22" s="2">
        <v>7310</v>
      </c>
      <c r="B22" s="21" t="s">
        <v>557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ht="9.75" customHeight="1" x14ac:dyDescent="0.2">
      <c r="A23" s="2">
        <v>7320</v>
      </c>
      <c r="B23" s="21" t="s">
        <v>558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ht="9.75" customHeight="1" x14ac:dyDescent="0.2">
      <c r="A24" s="2">
        <v>7330</v>
      </c>
      <c r="B24" s="21" t="s">
        <v>559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ht="9.75" customHeight="1" x14ac:dyDescent="0.2">
      <c r="A25" s="2">
        <v>7340</v>
      </c>
      <c r="B25" s="21" t="s">
        <v>560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ht="9.75" customHeight="1" x14ac:dyDescent="0.2">
      <c r="A26" s="2">
        <v>7350</v>
      </c>
      <c r="B26" s="21" t="s">
        <v>561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ht="9.75" customHeight="1" x14ac:dyDescent="0.2">
      <c r="A27" s="2">
        <v>7360</v>
      </c>
      <c r="B27" s="21" t="s">
        <v>562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ht="9.75" customHeight="1" x14ac:dyDescent="0.2">
      <c r="A28" s="2">
        <v>7410</v>
      </c>
      <c r="B28" s="21" t="s">
        <v>563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ht="9.75" customHeight="1" x14ac:dyDescent="0.2">
      <c r="A29" s="2">
        <v>7420</v>
      </c>
      <c r="B29" s="21" t="s">
        <v>564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ht="9.75" customHeight="1" x14ac:dyDescent="0.2">
      <c r="A30" s="2">
        <v>7510</v>
      </c>
      <c r="B30" s="21" t="s">
        <v>565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ht="9.75" customHeight="1" x14ac:dyDescent="0.2">
      <c r="A31" s="2">
        <v>7520</v>
      </c>
      <c r="B31" s="21" t="s">
        <v>566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ht="9.75" customHeight="1" x14ac:dyDescent="0.2">
      <c r="A32" s="2">
        <v>7610</v>
      </c>
      <c r="B32" s="21" t="s">
        <v>567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ht="9.75" customHeight="1" x14ac:dyDescent="0.2">
      <c r="A33" s="2">
        <v>7620</v>
      </c>
      <c r="B33" s="21" t="s">
        <v>568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ht="9.75" customHeight="1" x14ac:dyDescent="0.2">
      <c r="A34" s="2">
        <v>7630</v>
      </c>
      <c r="B34" s="21" t="s">
        <v>569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ht="9.75" customHeight="1" x14ac:dyDescent="0.2">
      <c r="A35" s="2">
        <v>7640</v>
      </c>
      <c r="B35" s="21" t="s">
        <v>570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16">
        <v>8000</v>
      </c>
      <c r="B37" s="17" t="s">
        <v>571</v>
      </c>
      <c r="C37" s="19"/>
      <c r="D37" s="19"/>
      <c r="E37" s="19"/>
      <c r="F37" s="19"/>
      <c r="G37" s="19"/>
      <c r="H37" s="19"/>
      <c r="I37" s="19"/>
      <c r="J37" s="19"/>
    </row>
    <row r="38" spans="1:10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">
      <c r="A39" s="2"/>
      <c r="B39" s="157" t="s">
        <v>572</v>
      </c>
      <c r="C39" s="158"/>
      <c r="D39" s="2"/>
      <c r="E39" s="2"/>
      <c r="F39" s="2"/>
      <c r="G39" s="2"/>
      <c r="H39" s="2"/>
      <c r="I39" s="2"/>
      <c r="J39" s="2"/>
    </row>
    <row r="40" spans="1:10" ht="9.75" customHeight="1" x14ac:dyDescent="0.2">
      <c r="A40" s="2"/>
      <c r="B40" s="86" t="s">
        <v>483</v>
      </c>
      <c r="C40" s="87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2">
        <v>8110</v>
      </c>
      <c r="B41" s="53" t="s">
        <v>573</v>
      </c>
      <c r="C41" s="88">
        <v>91782227</v>
      </c>
      <c r="D41" s="2"/>
      <c r="E41" s="2"/>
      <c r="F41" s="2"/>
      <c r="G41" s="2"/>
      <c r="H41" s="2"/>
      <c r="I41" s="2"/>
      <c r="J41" s="2"/>
    </row>
    <row r="42" spans="1:10" ht="9.75" customHeight="1" x14ac:dyDescent="0.2">
      <c r="A42" s="2">
        <v>8120</v>
      </c>
      <c r="B42" s="53" t="s">
        <v>574</v>
      </c>
      <c r="C42" s="88">
        <v>17932851.170000002</v>
      </c>
      <c r="D42" s="2"/>
      <c r="E42" s="2"/>
      <c r="F42" s="2"/>
      <c r="G42" s="2"/>
      <c r="H42" s="2"/>
      <c r="I42" s="2"/>
      <c r="J42" s="2"/>
    </row>
    <row r="43" spans="1:10" ht="9.75" customHeight="1" x14ac:dyDescent="0.2">
      <c r="A43" s="2">
        <v>8130</v>
      </c>
      <c r="B43" s="53" t="s">
        <v>575</v>
      </c>
      <c r="C43" s="88">
        <v>18540363.93</v>
      </c>
      <c r="D43" s="2"/>
      <c r="E43" s="2"/>
      <c r="F43" s="2"/>
      <c r="G43" s="2"/>
      <c r="H43" s="2"/>
      <c r="I43" s="2"/>
      <c r="J43" s="2"/>
    </row>
    <row r="44" spans="1:10" ht="9.75" customHeight="1" x14ac:dyDescent="0.2">
      <c r="A44" s="2">
        <v>8140</v>
      </c>
      <c r="B44" s="53" t="s">
        <v>576</v>
      </c>
      <c r="C44" s="88">
        <v>92389739.760000005</v>
      </c>
      <c r="D44" s="2"/>
      <c r="E44" s="2"/>
      <c r="F44" s="2"/>
      <c r="G44" s="2"/>
      <c r="H44" s="2"/>
      <c r="I44" s="2"/>
      <c r="J44" s="2"/>
    </row>
    <row r="45" spans="1:10" ht="9.75" customHeight="1" thickBot="1" x14ac:dyDescent="0.25">
      <c r="A45" s="2">
        <v>8150</v>
      </c>
      <c r="B45" s="54" t="s">
        <v>577</v>
      </c>
      <c r="C45" s="89">
        <v>86391992.090000004</v>
      </c>
      <c r="D45" s="2"/>
      <c r="E45" s="2"/>
      <c r="F45" s="2"/>
      <c r="G45" s="2"/>
      <c r="H45" s="2"/>
      <c r="I45" s="2"/>
      <c r="J45" s="2"/>
    </row>
    <row r="46" spans="1:10" ht="9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">
      <c r="A48" s="2"/>
      <c r="B48" s="157" t="s">
        <v>578</v>
      </c>
      <c r="C48" s="158"/>
      <c r="D48" s="2"/>
      <c r="E48" s="2"/>
      <c r="F48" s="2"/>
      <c r="G48" s="2"/>
      <c r="H48" s="2"/>
      <c r="I48" s="2"/>
      <c r="J48" s="2"/>
    </row>
    <row r="49" spans="1:4" ht="9.75" customHeight="1" x14ac:dyDescent="0.2">
      <c r="A49" s="2"/>
      <c r="B49" s="86" t="s">
        <v>483</v>
      </c>
      <c r="C49" s="87">
        <v>2025</v>
      </c>
    </row>
    <row r="50" spans="1:4" ht="9.75" customHeight="1" x14ac:dyDescent="0.2">
      <c r="A50" s="2">
        <v>8210</v>
      </c>
      <c r="B50" s="53" t="s">
        <v>579</v>
      </c>
      <c r="C50" s="88">
        <v>91782227</v>
      </c>
    </row>
    <row r="51" spans="1:4" ht="9.75" customHeight="1" x14ac:dyDescent="0.2">
      <c r="A51" s="2">
        <v>8220</v>
      </c>
      <c r="B51" s="53" t="s">
        <v>580</v>
      </c>
      <c r="C51" s="88">
        <v>37252501.840000004</v>
      </c>
      <c r="D51" s="12"/>
    </row>
    <row r="52" spans="1:4" ht="9.75" customHeight="1" x14ac:dyDescent="0.2">
      <c r="A52" s="2">
        <v>8230</v>
      </c>
      <c r="B52" s="53" t="s">
        <v>581</v>
      </c>
      <c r="C52" s="88">
        <v>18540363.93</v>
      </c>
    </row>
    <row r="53" spans="1:4" ht="9.75" customHeight="1" x14ac:dyDescent="0.2">
      <c r="A53" s="2">
        <v>8240</v>
      </c>
      <c r="B53" s="53" t="s">
        <v>582</v>
      </c>
      <c r="C53" s="88">
        <v>2005654.25</v>
      </c>
    </row>
    <row r="54" spans="1:4" ht="9.75" customHeight="1" x14ac:dyDescent="0.2">
      <c r="A54" s="2">
        <v>8250</v>
      </c>
      <c r="B54" s="53" t="s">
        <v>583</v>
      </c>
      <c r="C54" s="88">
        <v>71064434.840000004</v>
      </c>
    </row>
    <row r="55" spans="1:4" ht="9.75" customHeight="1" x14ac:dyDescent="0.2">
      <c r="A55" s="2">
        <v>8260</v>
      </c>
      <c r="B55" s="53" t="s">
        <v>584</v>
      </c>
      <c r="C55" s="88">
        <v>69830547.030000001</v>
      </c>
    </row>
    <row r="56" spans="1:4" ht="9.75" customHeight="1" thickBot="1" x14ac:dyDescent="0.25">
      <c r="A56" s="2">
        <v>8270</v>
      </c>
      <c r="B56" s="54" t="s">
        <v>585</v>
      </c>
      <c r="C56" s="89">
        <v>69830547.030000001</v>
      </c>
    </row>
    <row r="57" spans="1:4" ht="9.75" customHeight="1" x14ac:dyDescent="0.2">
      <c r="A57" s="2"/>
      <c r="B57" s="2"/>
      <c r="C57" s="2"/>
    </row>
    <row r="58" spans="1:4" ht="9.75" customHeight="1" x14ac:dyDescent="0.2">
      <c r="A58" s="2"/>
      <c r="B58" s="2"/>
      <c r="C58" s="2"/>
    </row>
    <row r="59" spans="1:4" ht="9.75" customHeight="1" x14ac:dyDescent="0.2">
      <c r="A59" s="2"/>
      <c r="B59" s="2" t="s">
        <v>65</v>
      </c>
      <c r="C59" s="2"/>
    </row>
    <row r="65" spans="2:5" ht="22.5" x14ac:dyDescent="0.2">
      <c r="B65" s="106" t="s">
        <v>1221</v>
      </c>
      <c r="C65" s="156" t="s">
        <v>1222</v>
      </c>
      <c r="D65" s="156"/>
      <c r="E65" s="156"/>
    </row>
  </sheetData>
  <mergeCells count="7">
    <mergeCell ref="C65:E65"/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6aa8a68a-ab09-4ac8-a697-fdce915bc567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c865bf4-0f22-4e4d-b041-7b0c1657e5a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Verónica</cp:lastModifiedBy>
  <cp:revision/>
  <cp:lastPrinted>2025-10-16T19:57:10Z</cp:lastPrinted>
  <dcterms:created xsi:type="dcterms:W3CDTF">2024-07-17T18:53:12Z</dcterms:created>
  <dcterms:modified xsi:type="dcterms:W3CDTF">2025-10-16T20:04:25Z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