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VERO\Documents\DAF 2026\ICL 2026\Contabilidad 2026\Cuenta Pública 2026\Información Financiera 3er Trimestre 2026\"/>
    </mc:Choice>
  </mc:AlternateContent>
  <xr:revisionPtr revIDLastSave="0" documentId="13_ncr:1_{57086C01-85CA-4B77-BE61-457D937A383A}" xr6:coauthVersionLast="47" xr6:coauthVersionMax="47" xr10:uidLastSave="{00000000-0000-0000-0000-000000000000}"/>
  <bookViews>
    <workbookView xWindow="-110" yWindow="-110" windowWidth="19420" windowHeight="10300" firstSheet="1" activeTab="7" xr2:uid="{00000000-000D-0000-FFFF-FFFF00000000}"/>
  </bookViews>
  <sheets>
    <sheet name="Notas a los Edos Financieros" sheetId="1" r:id="rId1"/>
    <sheet name="ACT" sheetId="3" r:id="rId2"/>
    <sheet name="ESF" sheetId="2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ACT!$A$93:$C$212</definedName>
    <definedName name="_xlnm.Print_Area" localSheetId="1">ACT!$A$1:$E$215</definedName>
    <definedName name="_xlnm.Print_Area" localSheetId="4">EFE!$A$1:$E$141</definedName>
    <definedName name="_xlnm.Print_Area" localSheetId="2">ESF!$A$1:$J$172</definedName>
    <definedName name="_xlnm.Print_Area" localSheetId="7">Memoria!$A$1:$J$60</definedName>
    <definedName name="_xlnm.Print_Area" localSheetId="0">'Notas a los Edos Financieros'!$A$1:$D$45</definedName>
    <definedName name="_xlnm.Print_Titles" localSheetId="1">ACT!$92:$93</definedName>
    <definedName name="_xlnm.Print_Titles" localSheetId="4">EFE!$46:$47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0" i="2" l="1"/>
  <c r="E76" i="2"/>
  <c r="D76" i="2"/>
  <c r="C76" i="2"/>
  <c r="D93" i="5" l="1"/>
  <c r="D63" i="5"/>
  <c r="D62" i="5" s="1"/>
  <c r="D49" i="5" s="1"/>
  <c r="C181" i="3"/>
  <c r="C182" i="3"/>
  <c r="C133" i="3"/>
  <c r="C123" i="3" s="1"/>
  <c r="C103" i="3"/>
  <c r="C95" i="3" s="1"/>
  <c r="C94" i="3" s="1"/>
  <c r="C113" i="3"/>
  <c r="C96" i="3"/>
  <c r="C10" i="3"/>
  <c r="C57" i="3"/>
  <c r="C11" i="3"/>
  <c r="C64" i="3"/>
  <c r="C48" i="3"/>
  <c r="C63" i="5"/>
  <c r="C62" i="5" s="1"/>
  <c r="C49" i="5" s="1"/>
  <c r="C93" i="5"/>
  <c r="C38" i="5"/>
  <c r="C29" i="5"/>
  <c r="C159" i="2"/>
  <c r="C110" i="2"/>
  <c r="C82" i="2"/>
  <c r="C9" i="3" l="1"/>
  <c r="E64" i="2"/>
  <c r="D64" i="2"/>
  <c r="C64" i="2"/>
  <c r="C11" i="7" l="1"/>
  <c r="D29" i="5"/>
  <c r="C16" i="5"/>
  <c r="D16" i="5"/>
  <c r="D47" i="5" l="1"/>
  <c r="D20" i="5"/>
  <c r="D8" i="5"/>
  <c r="A3" i="8" l="1"/>
  <c r="A3" i="3"/>
  <c r="A3" i="2"/>
  <c r="E1" i="3"/>
  <c r="H3" i="8"/>
  <c r="H2" i="8"/>
  <c r="H1" i="8"/>
  <c r="A1" i="8"/>
  <c r="C31" i="7"/>
  <c r="C8" i="7"/>
  <c r="C16" i="6"/>
  <c r="C8" i="6"/>
  <c r="C21" i="6" s="1"/>
  <c r="D138" i="5"/>
  <c r="C138" i="5"/>
  <c r="D44" i="5"/>
  <c r="C44" i="5"/>
  <c r="E3" i="5"/>
  <c r="E2" i="5"/>
  <c r="E1" i="5"/>
  <c r="E3" i="4"/>
  <c r="E2" i="4"/>
  <c r="E1" i="4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5" i="3"/>
  <c r="D164" i="3"/>
  <c r="D163" i="3"/>
  <c r="D162" i="3"/>
  <c r="D161" i="3"/>
  <c r="D160" i="3"/>
  <c r="D159" i="3"/>
  <c r="D158" i="3"/>
  <c r="D157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8" i="3"/>
  <c r="D67" i="3"/>
  <c r="D66" i="3"/>
  <c r="D65" i="3"/>
  <c r="D64" i="3"/>
  <c r="D63" i="3"/>
  <c r="D62" i="3"/>
  <c r="D61" i="3"/>
  <c r="D60" i="3"/>
  <c r="D59" i="3"/>
  <c r="D58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E3" i="3"/>
  <c r="E2" i="3"/>
  <c r="A1" i="3"/>
  <c r="H3" i="2"/>
  <c r="H2" i="2"/>
  <c r="H1" i="2"/>
  <c r="D14" i="2" s="1"/>
  <c r="E14" i="2" s="1"/>
  <c r="F14" i="2" s="1"/>
  <c r="G14" i="2" s="1"/>
  <c r="A1" i="2"/>
  <c r="C40" i="7" l="1"/>
  <c r="A1" i="7"/>
  <c r="A1" i="6"/>
  <c r="A1" i="5"/>
  <c r="A1" i="4"/>
  <c r="A3" i="7"/>
  <c r="A3" i="6"/>
  <c r="A3" i="5"/>
  <c r="A3" i="4"/>
</calcChain>
</file>

<file path=xl/sharedStrings.xml><?xml version="1.0" encoding="utf-8"?>
<sst xmlns="http://schemas.openxmlformats.org/spreadsheetml/2006/main" count="861" uniqueCount="595">
  <si>
    <t>Ejercicio:</t>
  </si>
  <si>
    <t>Notas de Desglose y Memoria</t>
  </si>
  <si>
    <t>Periodicidad: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</si>
  <si>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</si>
  <si>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</si>
  <si>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</si>
  <si>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</si>
  <si>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</si>
  <si>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</si>
  <si>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</si>
  <si>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</si>
  <si>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</si>
  <si>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</si>
  <si>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</si>
  <si>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</si>
  <si>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</si>
  <si>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</si>
  <si>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</si>
  <si>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</si>
  <si>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</si>
  <si>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</si>
  <si>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</si>
  <si>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</si>
  <si>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</si>
  <si>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</si>
  <si>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</si>
  <si>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</si>
  <si>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</si>
  <si>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</si>
  <si>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</si>
  <si>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</si>
  <si>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</si>
  <si>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</si>
  <si>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</si>
  <si>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</si>
  <si>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</si>
  <si>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</si>
  <si>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</si>
  <si>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</si>
  <si>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</si>
  <si>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</si>
  <si>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</si>
  <si>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</si>
  <si>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</si>
  <si>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</si>
  <si>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</si>
  <si>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</si>
  <si>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</si>
  <si>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</si>
  <si>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</si>
  <si>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</si>
  <si>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</si>
  <si>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</si>
  <si>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</si>
  <si>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</si>
  <si>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</si>
  <si>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</si>
  <si>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</si>
  <si>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</si>
  <si>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</si>
  <si>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</si>
  <si>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</si>
  <si>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</si>
  <si>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</si>
  <si>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</si>
  <si>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</si>
  <si>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</si>
  <si>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</si>
  <si>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</si>
  <si>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</si>
  <si>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</si>
  <si>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</si>
  <si>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</si>
  <si>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</si>
  <si>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</si>
  <si>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</si>
  <si>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</si>
  <si>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</si>
  <si>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</si>
  <si>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</si>
  <si>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</si>
  <si>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</si>
  <si>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</si>
  <si>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</si>
  <si>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</si>
  <si>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</si>
  <si>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</si>
  <si>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</si>
  <si>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</si>
  <si>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</si>
  <si>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</si>
  <si>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</si>
  <si>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</si>
  <si>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</si>
  <si>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</si>
  <si>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</si>
  <si>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</si>
  <si>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</si>
  <si>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</si>
  <si>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</si>
  <si>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</si>
  <si>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</si>
  <si>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</si>
  <si>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</si>
  <si>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</si>
  <si>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</si>
  <si>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</si>
  <si>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</si>
  <si>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</si>
  <si>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</si>
  <si>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</si>
  <si>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</si>
  <si>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</si>
  <si>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</si>
  <si>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</si>
  <si>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</si>
  <si>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</si>
  <si>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</si>
  <si>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</si>
  <si>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</si>
  <si>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</si>
  <si>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</si>
  <si>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</si>
  <si>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</si>
  <si>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</si>
  <si>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</si>
  <si>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</si>
  <si>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</si>
  <si>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</si>
  <si>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</si>
  <si>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</si>
  <si>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</si>
  <si>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</si>
  <si>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</si>
  <si>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</si>
  <si>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</si>
  <si>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</si>
  <si>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</si>
  <si>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</si>
  <si>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</si>
  <si>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</si>
  <si>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</si>
  <si>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</si>
  <si>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</si>
  <si>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</si>
  <si>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</si>
  <si>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</si>
  <si>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</si>
  <si>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</si>
  <si>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</si>
  <si>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</si>
  <si>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</si>
  <si>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</si>
  <si>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</si>
  <si>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</si>
  <si>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</si>
  <si>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</si>
  <si>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</si>
  <si>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</si>
  <si>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</si>
  <si>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</si>
  <si>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</si>
  <si>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</si>
  <si>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</si>
  <si>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</si>
  <si>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</si>
  <si>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</si>
  <si>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</si>
  <si>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</si>
  <si>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</si>
  <si>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</si>
  <si>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</si>
  <si>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</si>
  <si>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</si>
  <si>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</si>
  <si>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</si>
  <si>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</si>
  <si>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</si>
  <si>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</si>
  <si>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</si>
  <si>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</si>
  <si>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</si>
  <si>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</si>
  <si>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</si>
  <si>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</si>
  <si>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</si>
  <si>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</si>
  <si>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</si>
  <si>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</si>
  <si>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</si>
  <si>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</si>
  <si>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</si>
  <si>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</si>
  <si>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</si>
  <si>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</si>
  <si>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</si>
  <si>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</si>
  <si>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</si>
  <si>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</si>
  <si>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</si>
  <si>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</si>
  <si>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</si>
  <si>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</si>
  <si>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</si>
  <si>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</si>
  <si>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</si>
  <si>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</si>
  <si>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</si>
  <si>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</si>
  <si>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</si>
  <si>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</si>
  <si>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</si>
  <si>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</si>
  <si>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</si>
  <si>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</si>
  <si>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</si>
  <si>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</si>
  <si>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</si>
  <si>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</si>
  <si>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</si>
  <si>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</si>
  <si>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</si>
  <si>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</si>
  <si>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</si>
  <si>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</si>
  <si>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</si>
  <si>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</si>
  <si>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</si>
  <si>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</si>
  <si>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</si>
  <si>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</si>
  <si>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</si>
  <si>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</si>
  <si>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</si>
  <si>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</si>
  <si>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</si>
  <si>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</si>
  <si>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</si>
  <si>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</si>
  <si>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</si>
  <si>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</si>
  <si>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</si>
  <si>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</si>
  <si>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</si>
  <si>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</si>
  <si>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</si>
  <si>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</si>
  <si>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</si>
  <si>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</si>
  <si>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</si>
  <si>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</si>
  <si>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</si>
  <si>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</si>
  <si>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</si>
  <si>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</si>
  <si>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</si>
  <si>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</si>
  <si>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</si>
  <si>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</si>
  <si>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</si>
  <si>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</si>
  <si>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</si>
  <si>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</si>
  <si>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</si>
  <si>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</si>
  <si>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</si>
  <si>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</si>
  <si>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</si>
  <si>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</si>
  <si>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</si>
  <si>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</si>
  <si>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</si>
  <si>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</si>
  <si>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</si>
  <si>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</si>
  <si>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</si>
  <si>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</si>
  <si>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</si>
  <si>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</si>
  <si>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</si>
  <si>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</si>
  <si>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</si>
  <si>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</si>
  <si>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</si>
  <si>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</si>
  <si>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</si>
  <si>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</si>
  <si>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</si>
  <si>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</si>
  <si>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</si>
  <si>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</si>
  <si>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</si>
  <si>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</si>
  <si>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</si>
  <si>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</si>
  <si>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</si>
  <si>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</si>
  <si>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</si>
  <si>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</si>
  <si>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</si>
  <si>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</si>
  <si>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</si>
  <si>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</si>
  <si>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</si>
  <si>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</si>
  <si>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</si>
  <si>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</si>
  <si>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</si>
  <si>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</si>
  <si>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</si>
  <si>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</si>
  <si>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</si>
  <si>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</si>
  <si>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</si>
  <si>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</si>
  <si>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</si>
  <si>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</si>
  <si>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</si>
  <si>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</si>
  <si>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</si>
  <si>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</si>
  <si>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</si>
  <si>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</si>
  <si>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</si>
  <si>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</si>
  <si>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</si>
  <si>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</si>
  <si>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</si>
  <si>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</si>
  <si>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</si>
  <si>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</si>
  <si>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</si>
  <si>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</si>
  <si>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</si>
  <si>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</si>
  <si>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</si>
  <si>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</si>
  <si>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</si>
  <si>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</si>
  <si>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</si>
  <si>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</si>
  <si>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</si>
  <si>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</si>
  <si>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</si>
  <si>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</si>
  <si>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</si>
  <si>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</si>
  <si>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</si>
  <si>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</si>
  <si>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</si>
  <si>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</si>
  <si>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</si>
  <si>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</si>
  <si>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</si>
  <si>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</si>
  <si>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</si>
  <si>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</si>
  <si>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</si>
  <si>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</si>
  <si>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</si>
  <si>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</si>
  <si>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</si>
  <si>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</si>
  <si>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</si>
  <si>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</si>
  <si>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</si>
  <si>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</si>
  <si>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</si>
  <si>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</si>
  <si>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</si>
  <si>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</si>
  <si>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</si>
  <si>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</si>
  <si>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</si>
  <si>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</si>
  <si>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</si>
  <si>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</si>
  <si>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</si>
  <si>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</si>
  <si>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</si>
  <si>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</si>
  <si>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</si>
  <si>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</si>
  <si>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</si>
  <si>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</si>
  <si>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</si>
  <si>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</si>
  <si>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</si>
  <si>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</si>
  <si>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</si>
  <si>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</si>
  <si>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</si>
  <si>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</si>
  <si>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</si>
  <si>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</si>
  <si>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</si>
  <si>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</si>
  <si>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</si>
  <si>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</si>
  <si>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</si>
  <si>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</si>
  <si>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</si>
  <si>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</si>
  <si>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</si>
  <si>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</si>
  <si>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</si>
  <si>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</si>
  <si>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</si>
  <si>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</si>
  <si>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</si>
  <si>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</si>
  <si>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</si>
  <si>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</si>
  <si>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</si>
  <si>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</si>
  <si>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</si>
  <si>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</si>
  <si>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</si>
  <si>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</si>
  <si>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</si>
  <si>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</si>
  <si>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</si>
  <si>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</si>
  <si>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</si>
  <si>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</si>
  <si>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</si>
  <si>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</si>
  <si>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</si>
  <si>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</si>
  <si>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</si>
  <si>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</si>
  <si>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</si>
  <si>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</si>
  <si>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</si>
  <si>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</si>
  <si>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</si>
  <si>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</si>
  <si>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</si>
  <si>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</si>
  <si>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</si>
  <si>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</si>
  <si>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</si>
  <si>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</si>
  <si>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</si>
  <si>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</si>
  <si>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</si>
  <si>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</si>
  <si>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</si>
  <si>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</si>
  <si>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</si>
  <si>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</si>
  <si>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</si>
  <si>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</si>
  <si>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</si>
  <si>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</si>
  <si>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</si>
  <si>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</si>
  <si>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</si>
  <si>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</si>
  <si>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</si>
  <si>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</si>
  <si>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</si>
  <si>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</si>
  <si>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</si>
  <si>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</si>
  <si>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</si>
  <si>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</si>
  <si>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</si>
  <si>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</si>
  <si>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</si>
  <si>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</si>
  <si>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</si>
  <si>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</si>
  <si>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</si>
  <si>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</si>
  <si>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</si>
  <si>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</si>
  <si>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Enajenaciones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</si>
  <si>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</si>
  <si>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</si>
  <si>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</si>
  <si>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</si>
  <si>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</si>
  <si>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</si>
  <si>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</si>
  <si>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</si>
  <si>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</si>
  <si>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</si>
  <si>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</si>
  <si>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</si>
  <si>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</si>
  <si>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</si>
  <si>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</si>
  <si>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</si>
  <si>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</si>
  <si>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</si>
  <si>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</si>
  <si>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</si>
  <si>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</si>
  <si>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</si>
  <si>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</si>
  <si>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</si>
  <si>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</si>
  <si>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</si>
  <si>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</si>
  <si>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</si>
  <si>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</si>
  <si>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</si>
  <si>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</si>
  <si>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</si>
  <si>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</si>
  <si>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</si>
  <si>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</si>
  <si>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</si>
  <si>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</si>
  <si>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</si>
  <si>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</si>
  <si>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</si>
  <si>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</si>
  <si>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</si>
  <si>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</si>
  <si>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</si>
  <si>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</si>
  <si>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</si>
  <si>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</si>
  <si>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</si>
  <si>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</si>
  <si>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</si>
  <si>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</si>
  <si>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</si>
  <si>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</si>
  <si>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</si>
  <si>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</si>
  <si>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</si>
  <si>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</si>
  <si>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</si>
  <si>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</si>
  <si>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</si>
  <si>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</si>
  <si>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</si>
  <si>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</si>
  <si>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</si>
  <si>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</si>
  <si>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</si>
  <si>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</si>
  <si>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</si>
  <si>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</si>
  <si>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</si>
  <si>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</si>
  <si>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</si>
  <si>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</si>
  <si>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</si>
  <si>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</si>
  <si>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</si>
  <si>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</si>
  <si>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</si>
  <si>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</si>
  <si>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</si>
  <si>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</si>
  <si>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</si>
  <si>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</si>
  <si>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</si>
  <si>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</si>
  <si>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</si>
  <si>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</si>
  <si>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</si>
  <si>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</si>
  <si>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</si>
  <si>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</si>
  <si>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</si>
  <si>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</si>
  <si>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</si>
  <si>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</si>
  <si>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</si>
  <si>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</si>
  <si>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</si>
  <si>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</si>
  <si>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</si>
  <si>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</si>
  <si>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</si>
  <si>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</si>
  <si>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</si>
  <si>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</si>
  <si>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</si>
  <si>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Instituto Cultural de León</t>
  </si>
  <si>
    <t>Del 01 de enero al 30 de septiembre de 2026</t>
  </si>
  <si>
    <t>Trimestral</t>
  </si>
  <si>
    <t>DIRECTORA GENERAL
LIC. LISETTE AHEDO ESPINOSA</t>
  </si>
  <si>
    <t>DIRECTORA DE ADMINISTRACIÓN Y FINANZAS
C.P. VERÓNICA GONZÁLEZ MORENO</t>
  </si>
  <si>
    <t>LINEA RECTA</t>
  </si>
  <si>
    <t>ANUAL</t>
  </si>
  <si>
    <t>10% Y 33.3% PARA EQUIPO DE COMPUTO</t>
  </si>
  <si>
    <t>33.3% Y 20% PARA OTRO MOBILIARIO</t>
  </si>
  <si>
    <t>Por recuperar</t>
  </si>
  <si>
    <t>Por cobrar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</si>
</sst>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u/>
      <sz val="8"/>
      <color theme="10"/>
      <name val="Calibri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theme="1"/>
      <name val="Garamond"/>
      <family val="2"/>
    </font>
  </fonts>
  <fills count="11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D9D9D9"/>
        <bgColor rgb="FFD9D9D9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 tint="-0.14999847407452621"/>
        <bgColor rgb="FFD8D8D8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4">
    <xf numFmtId="0" fontId="0" fillId="0" borderId="0"/>
    <xf numFmtId="0" fontId="16" fillId="0" borderId="1"/>
    <xf numFmtId="0" fontId="1" fillId="0" borderId="1"/>
    <xf numFmtId="0" fontId="14" fillId="0" borderId="1" applyNumberFormat="0" applyFill="0" applyBorder="0" applyAlignment="0" applyProtection="0"/>
    <xf numFmtId="43" fontId="1" fillId="0" borderId="1" applyFont="0" applyFill="0" applyBorder="0" applyAlignment="0" applyProtection="0"/>
    <xf numFmtId="0" fontId="1" fillId="0" borderId="1"/>
    <xf numFmtId="0" fontId="17" fillId="0" borderId="1"/>
    <xf numFmtId="0" fontId="17" fillId="0" borderId="1"/>
    <xf numFmtId="0" fontId="1" fillId="0" borderId="1"/>
    <xf numFmtId="0" fontId="18" fillId="0" borderId="1"/>
    <xf numFmtId="0" fontId="1" fillId="0" borderId="1"/>
    <xf numFmtId="0" fontId="1" fillId="0" borderId="1"/>
    <xf numFmtId="9" fontId="1" fillId="0" borderId="1" applyFont="0" applyFill="0" applyBorder="0" applyAlignment="0" applyProtection="0"/>
    <xf numFmtId="0" fontId="17" fillId="0" borderId="1"/>
  </cellStyleXfs>
  <cellXfs count="152">
    <xf numFmtId="0" fontId="0" fillId="0" borderId="0" xfId="0"/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4" fontId="8" fillId="0" borderId="0" xfId="0" applyNumberFormat="1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2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vertical="center"/>
    </xf>
    <xf numFmtId="4" fontId="7" fillId="2" borderId="10" xfId="0" applyNumberFormat="1" applyFont="1" applyFill="1" applyBorder="1" applyAlignment="1">
      <alignment horizontal="right" vertical="center" wrapText="1"/>
    </xf>
    <xf numFmtId="0" fontId="7" fillId="0" borderId="12" xfId="0" applyFont="1" applyBorder="1" applyAlignment="1">
      <alignment vertical="center"/>
    </xf>
    <xf numFmtId="0" fontId="7" fillId="0" borderId="12" xfId="0" applyFont="1" applyBorder="1" applyAlignment="1">
      <alignment horizontal="right" vertical="center"/>
    </xf>
    <xf numFmtId="4" fontId="7" fillId="0" borderId="10" xfId="0" applyNumberFormat="1" applyFont="1" applyBorder="1" applyAlignment="1">
      <alignment horizontal="right" vertical="center" wrapText="1"/>
    </xf>
    <xf numFmtId="0" fontId="3" fillId="0" borderId="12" xfId="0" applyFont="1" applyBorder="1" applyAlignment="1">
      <alignment horizontal="left" vertical="center"/>
    </xf>
    <xf numFmtId="4" fontId="8" fillId="0" borderId="10" xfId="0" applyNumberFormat="1" applyFont="1" applyBorder="1" applyAlignment="1">
      <alignment horizontal="righ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 wrapText="1"/>
    </xf>
    <xf numFmtId="4" fontId="8" fillId="0" borderId="12" xfId="0" applyNumberFormat="1" applyFont="1" applyBorder="1" applyAlignment="1">
      <alignment horizontal="right" vertical="center" wrapText="1"/>
    </xf>
    <xf numFmtId="4" fontId="8" fillId="0" borderId="10" xfId="0" applyNumberFormat="1" applyFont="1" applyBorder="1" applyAlignment="1">
      <alignment horizontal="right" vertical="center"/>
    </xf>
    <xf numFmtId="4" fontId="8" fillId="0" borderId="13" xfId="0" applyNumberFormat="1" applyFont="1" applyBorder="1" applyAlignment="1">
      <alignment horizontal="right" vertical="center"/>
    </xf>
    <xf numFmtId="0" fontId="7" fillId="2" borderId="10" xfId="0" applyFont="1" applyFill="1" applyBorder="1" applyAlignment="1">
      <alignment vertical="center"/>
    </xf>
    <xf numFmtId="0" fontId="3" fillId="0" borderId="12" xfId="0" applyFont="1" applyBorder="1"/>
    <xf numFmtId="4" fontId="7" fillId="0" borderId="12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center"/>
    </xf>
    <xf numFmtId="4" fontId="3" fillId="0" borderId="12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4" fontId="2" fillId="0" borderId="10" xfId="0" applyNumberFormat="1" applyFont="1" applyBorder="1" applyAlignment="1">
      <alignment horizontal="right" vertical="center" wrapText="1"/>
    </xf>
    <xf numFmtId="4" fontId="3" fillId="0" borderId="10" xfId="0" applyNumberFormat="1" applyFont="1" applyBorder="1" applyAlignment="1">
      <alignment horizontal="right" vertical="center"/>
    </xf>
    <xf numFmtId="0" fontId="8" fillId="0" borderId="12" xfId="0" applyFont="1" applyBorder="1" applyAlignment="1">
      <alignment vertical="center"/>
    </xf>
    <xf numFmtId="4" fontId="8" fillId="0" borderId="12" xfId="0" applyNumberFormat="1" applyFont="1" applyBorder="1" applyAlignment="1">
      <alignment horizontal="right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2" fillId="2" borderId="13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10" fontId="7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/>
    <xf numFmtId="0" fontId="8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7" fillId="2" borderId="6" xfId="0" applyFont="1" applyFill="1" applyBorder="1" applyAlignment="1">
      <alignment vertical="center"/>
    </xf>
    <xf numFmtId="49" fontId="3" fillId="0" borderId="11" xfId="0" applyNumberFormat="1" applyFont="1" applyBorder="1"/>
    <xf numFmtId="0" fontId="2" fillId="0" borderId="11" xfId="0" applyFont="1" applyBorder="1" applyAlignment="1">
      <alignment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right" vertical="center" wrapText="1"/>
    </xf>
    <xf numFmtId="4" fontId="3" fillId="0" borderId="19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12" fillId="0" borderId="0" xfId="0" applyFont="1"/>
    <xf numFmtId="0" fontId="3" fillId="0" borderId="5" xfId="0" applyFont="1" applyBorder="1"/>
    <xf numFmtId="0" fontId="3" fillId="0" borderId="1" xfId="0" applyFont="1" applyBorder="1"/>
    <xf numFmtId="0" fontId="12" fillId="0" borderId="1" xfId="0" applyFont="1" applyBorder="1"/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1" xfId="0" applyFont="1" applyBorder="1"/>
    <xf numFmtId="0" fontId="5" fillId="0" borderId="1" xfId="0" applyFont="1" applyBorder="1" applyAlignment="1">
      <alignment horizontal="left" indent="1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2" fillId="0" borderId="5" xfId="0" applyFont="1" applyBorder="1"/>
    <xf numFmtId="0" fontId="3" fillId="0" borderId="4" xfId="0" applyFont="1" applyBorder="1"/>
    <xf numFmtId="0" fontId="2" fillId="0" borderId="6" xfId="0" applyFont="1" applyBorder="1" applyAlignment="1">
      <alignment horizontal="center"/>
    </xf>
    <xf numFmtId="0" fontId="3" fillId="0" borderId="7" xfId="0" applyFont="1" applyBorder="1"/>
    <xf numFmtId="0" fontId="12" fillId="0" borderId="7" xfId="0" applyFont="1" applyBorder="1"/>
    <xf numFmtId="0" fontId="12" fillId="0" borderId="8" xfId="0" applyFont="1" applyBorder="1"/>
    <xf numFmtId="0" fontId="2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4" fontId="8" fillId="0" borderId="0" xfId="0" applyNumberFormat="1" applyFont="1" applyAlignment="1">
      <alignment vertical="center"/>
    </xf>
    <xf numFmtId="0" fontId="10" fillId="5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4" fontId="8" fillId="6" borderId="1" xfId="0" applyNumberFormat="1" applyFont="1" applyFill="1" applyBorder="1" applyAlignment="1">
      <alignment vertical="center"/>
    </xf>
    <xf numFmtId="0" fontId="10" fillId="7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quotePrefix="1" applyFont="1" applyAlignment="1">
      <alignment horizontal="left" vertical="center"/>
    </xf>
    <xf numFmtId="49" fontId="3" fillId="0" borderId="11" xfId="0" applyNumberFormat="1" applyFont="1" applyBorder="1" applyAlignment="1">
      <alignment vertical="center"/>
    </xf>
    <xf numFmtId="10" fontId="8" fillId="0" borderId="0" xfId="0" applyNumberFormat="1" applyFont="1" applyAlignment="1">
      <alignment vertical="center"/>
    </xf>
    <xf numFmtId="10" fontId="10" fillId="5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10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" fontId="0" fillId="0" borderId="0" xfId="0" applyNumberFormat="1"/>
    <xf numFmtId="4" fontId="7" fillId="10" borderId="10" xfId="0" applyNumberFormat="1" applyFont="1" applyFill="1" applyBorder="1" applyAlignment="1">
      <alignment horizontal="right" vertical="center"/>
    </xf>
    <xf numFmtId="4" fontId="15" fillId="0" borderId="0" xfId="0" applyNumberFormat="1" applyFont="1" applyAlignment="1">
      <alignment vertical="center" wrapText="1"/>
    </xf>
    <xf numFmtId="0" fontId="11" fillId="0" borderId="1" xfId="1" applyFont="1" applyAlignment="1" applyProtection="1">
      <alignment horizontal="center" wrapText="1"/>
      <protection locked="0"/>
    </xf>
    <xf numFmtId="0" fontId="1" fillId="0" borderId="0" xfId="0" applyFont="1"/>
    <xf numFmtId="0" fontId="8" fillId="0" borderId="1" xfId="13" applyFont="1"/>
    <xf numFmtId="10" fontId="8" fillId="0" borderId="0" xfId="0" applyNumberFormat="1" applyFont="1" applyAlignment="1">
      <alignment horizontal="center"/>
    </xf>
    <xf numFmtId="10" fontId="8" fillId="0" borderId="0" xfId="0" applyNumberFormat="1" applyFont="1" applyAlignment="1">
      <alignment horizontal="left" wrapText="1"/>
    </xf>
    <xf numFmtId="0" fontId="8" fillId="0" borderId="1" xfId="13" applyFont="1" applyAlignment="1">
      <alignment horizontal="left"/>
    </xf>
    <xf numFmtId="4" fontId="7" fillId="10" borderId="10" xfId="0" applyNumberFormat="1" applyFont="1" applyFill="1" applyBorder="1" applyAlignment="1">
      <alignment horizontal="right" vertical="center" wrapText="1"/>
    </xf>
    <xf numFmtId="4" fontId="3" fillId="0" borderId="0" xfId="0" applyNumberFormat="1" applyFont="1"/>
    <xf numFmtId="0" fontId="11" fillId="0" borderId="1" xfId="1" applyFont="1" applyAlignment="1" applyProtection="1">
      <alignment horizontal="center" wrapText="1"/>
      <protection locked="0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13" xfId="0" applyFont="1" applyBorder="1"/>
    <xf numFmtId="0" fontId="6" fillId="0" borderId="3" xfId="0" applyFont="1" applyBorder="1"/>
    <xf numFmtId="0" fontId="6" fillId="0" borderId="1" xfId="0" applyFont="1" applyBorder="1"/>
    <xf numFmtId="0" fontId="6" fillId="0" borderId="5" xfId="0" applyFont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/>
    <xf numFmtId="0" fontId="2" fillId="2" borderId="11" xfId="0" applyFont="1" applyFill="1" applyBorder="1" applyAlignment="1">
      <alignment horizontal="center" vertical="center"/>
    </xf>
    <xf numFmtId="0" fontId="6" fillId="0" borderId="9" xfId="0" applyFont="1" applyBorder="1"/>
    <xf numFmtId="0" fontId="7" fillId="0" borderId="0" xfId="0" applyFont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11" fillId="0" borderId="15" xfId="0" applyFont="1" applyBorder="1"/>
    <xf numFmtId="0" fontId="11" fillId="0" borderId="1" xfId="0" applyFont="1" applyBorder="1"/>
  </cellXfs>
  <cellStyles count="14">
    <cellStyle name="Hipervínculo 2" xfId="3" xr:uid="{00000000-0005-0000-0000-000032000000}"/>
    <cellStyle name="Millares 2" xfId="4" xr:uid="{00000000-0005-0000-0000-000001000000}"/>
    <cellStyle name="Normal" xfId="0" builtinId="0"/>
    <cellStyle name="Normal 2" xfId="5" xr:uid="{00000000-0005-0000-0000-000003000000}"/>
    <cellStyle name="Normal 2 2" xfId="1" xr:uid="{F4463CB3-06EF-4F72-B261-05378BD5EC51}"/>
    <cellStyle name="Normal 2 3" xfId="6" xr:uid="{00000000-0005-0000-0000-000005000000}"/>
    <cellStyle name="Normal 3" xfId="7" xr:uid="{00000000-0005-0000-0000-000006000000}"/>
    <cellStyle name="Normal 3 2" xfId="8" xr:uid="{00000000-0005-0000-0000-000007000000}"/>
    <cellStyle name="Normal 3 3" xfId="13" xr:uid="{729A343F-7385-41E0-A3FB-4F9C1BC7A7B6}"/>
    <cellStyle name="Normal 4" xfId="9" xr:uid="{00000000-0005-0000-0000-000008000000}"/>
    <cellStyle name="Normal 5" xfId="10" xr:uid="{00000000-0005-0000-0000-000009000000}"/>
    <cellStyle name="Normal 56" xfId="11" xr:uid="{00000000-0005-0000-0000-00000A000000}"/>
    <cellStyle name="Normal 6" xfId="2" xr:uid="{00000000-0005-0000-0000-000034000000}"/>
    <cellStyle name="Porcentaje 2" xfId="12" xr:uid="{00000000-0005-0000-0000-00000B000000}"/>
  </cellStyles>
  <dxfs count="0"/>
  <tableStyles count="1" defaultTableStyle="TableStyleMedium2" defaultPivotStyle="PivotStyleLight16">
    <tableStyle name="Invisible" pivot="0" table="0" count="0" xr9:uid="{709E5A3C-DFE6-4619-A62D-66B09733D52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E50"/>
  <sheetViews>
    <sheetView workbookViewId="0">
      <selection activeCell="B50" sqref="B50"/>
    </sheetView>
  </sheetViews>
  <sheetFormatPr baseColWidth="10" defaultColWidth="14.453125" defaultRowHeight="15" customHeight="1" x14ac:dyDescent="0.25"/>
  <cols>
    <col min="1" max="1" width="14.81640625" style="63" customWidth="1"/>
    <col min="2" max="2" width="73.81640625" style="63" customWidth="1"/>
    <col min="3" max="26" width="12.81640625" style="63" customWidth="1"/>
    <col min="27" max="16384" width="14.453125" style="63"/>
  </cols>
  <sheetData>
    <row r="1" spans="1:5" ht="11.25" customHeight="1" x14ac:dyDescent="0.25">
      <c r="A1" s="126" t="s">
        <v>584</v>
      </c>
      <c r="B1" s="127"/>
      <c r="C1" s="41" t="s">
        <v>0</v>
      </c>
      <c r="D1" s="67">
        <v>2026</v>
      </c>
      <c r="E1" s="66"/>
    </row>
    <row r="2" spans="1:5" ht="11.25" customHeight="1" x14ac:dyDescent="0.25">
      <c r="A2" s="128" t="s">
        <v>1</v>
      </c>
      <c r="B2" s="129"/>
      <c r="C2" s="42" t="s">
        <v>2</v>
      </c>
      <c r="D2" s="68" t="s">
        <v>586</v>
      </c>
      <c r="E2" s="66"/>
    </row>
    <row r="3" spans="1:5" ht="11.25" customHeight="1" x14ac:dyDescent="0.25">
      <c r="A3" s="128" t="s">
        <v>585</v>
      </c>
      <c r="B3" s="129"/>
      <c r="C3" s="42" t="s">
        <v>3</v>
      </c>
      <c r="D3" s="68">
        <v>3</v>
      </c>
      <c r="E3" s="66"/>
    </row>
    <row r="4" spans="1:5" ht="11.25" customHeight="1" x14ac:dyDescent="0.25">
      <c r="A4" s="128" t="s">
        <v>4</v>
      </c>
      <c r="B4" s="129"/>
      <c r="C4" s="62"/>
      <c r="D4" s="68"/>
      <c r="E4" s="66"/>
    </row>
    <row r="5" spans="1:5" ht="15" customHeight="1" x14ac:dyDescent="0.25">
      <c r="A5" s="81" t="s">
        <v>5</v>
      </c>
      <c r="B5" s="130" t="s">
        <v>6</v>
      </c>
      <c r="C5" s="130"/>
      <c r="D5" s="131"/>
      <c r="E5" s="66"/>
    </row>
    <row r="6" spans="1:5" ht="9.75" customHeight="1" x14ac:dyDescent="0.25">
      <c r="A6" s="73"/>
      <c r="B6" s="121"/>
      <c r="C6" s="121"/>
      <c r="D6" s="122"/>
      <c r="E6" s="66"/>
    </row>
    <row r="7" spans="1:5" ht="9.75" customHeight="1" x14ac:dyDescent="0.25">
      <c r="A7" s="73"/>
      <c r="B7" s="123" t="s">
        <v>7</v>
      </c>
      <c r="C7" s="123"/>
      <c r="D7" s="124"/>
      <c r="E7" s="66"/>
    </row>
    <row r="8" spans="1:5" ht="9.75" customHeight="1" x14ac:dyDescent="0.25">
      <c r="A8" s="73"/>
      <c r="B8" s="69"/>
      <c r="C8" s="65"/>
      <c r="D8" s="64"/>
      <c r="E8" s="66"/>
    </row>
    <row r="9" spans="1:5" ht="9.75" customHeight="1" x14ac:dyDescent="0.25">
      <c r="A9" s="73"/>
      <c r="B9" s="70" t="s">
        <v>8</v>
      </c>
      <c r="C9" s="65"/>
      <c r="D9" s="64"/>
      <c r="E9" s="66"/>
    </row>
    <row r="10" spans="1:5" ht="9.75" customHeight="1" x14ac:dyDescent="0.25">
      <c r="A10" s="74" t="s">
        <v>9</v>
      </c>
      <c r="B10" s="65" t="s">
        <v>10</v>
      </c>
      <c r="C10" s="65"/>
      <c r="D10" s="64"/>
      <c r="E10" s="66"/>
    </row>
    <row r="11" spans="1:5" ht="9.75" customHeight="1" x14ac:dyDescent="0.25">
      <c r="A11" s="74" t="s">
        <v>11</v>
      </c>
      <c r="B11" s="65" t="s">
        <v>12</v>
      </c>
      <c r="C11" s="65"/>
      <c r="D11" s="64"/>
      <c r="E11" s="66"/>
    </row>
    <row r="12" spans="1:5" ht="9.75" customHeight="1" x14ac:dyDescent="0.25">
      <c r="A12" s="74" t="s">
        <v>13</v>
      </c>
      <c r="B12" s="65" t="s">
        <v>14</v>
      </c>
      <c r="C12" s="65"/>
      <c r="D12" s="64"/>
      <c r="E12" s="66"/>
    </row>
    <row r="13" spans="1:5" ht="9.75" customHeight="1" x14ac:dyDescent="0.25">
      <c r="A13" s="74" t="s">
        <v>15</v>
      </c>
      <c r="B13" s="65" t="s">
        <v>16</v>
      </c>
      <c r="C13" s="65"/>
      <c r="D13" s="64"/>
      <c r="E13" s="66"/>
    </row>
    <row r="14" spans="1:5" ht="9.75" customHeight="1" x14ac:dyDescent="0.25">
      <c r="A14" s="74" t="s">
        <v>17</v>
      </c>
      <c r="B14" s="65" t="s">
        <v>18</v>
      </c>
      <c r="C14" s="65"/>
      <c r="D14" s="64"/>
      <c r="E14" s="66"/>
    </row>
    <row r="15" spans="1:5" ht="9.75" customHeight="1" x14ac:dyDescent="0.25">
      <c r="A15" s="74" t="s">
        <v>19</v>
      </c>
      <c r="B15" s="65" t="s">
        <v>20</v>
      </c>
      <c r="C15" s="65"/>
      <c r="D15" s="64"/>
      <c r="E15" s="66"/>
    </row>
    <row r="16" spans="1:5" ht="9.75" customHeight="1" x14ac:dyDescent="0.25">
      <c r="A16" s="74" t="s">
        <v>21</v>
      </c>
      <c r="B16" s="65" t="s">
        <v>22</v>
      </c>
      <c r="C16" s="65"/>
      <c r="D16" s="64"/>
      <c r="E16" s="66"/>
    </row>
    <row r="17" spans="1:5" ht="9.75" customHeight="1" x14ac:dyDescent="0.25">
      <c r="A17" s="74" t="s">
        <v>23</v>
      </c>
      <c r="B17" s="65" t="s">
        <v>24</v>
      </c>
      <c r="C17" s="66"/>
      <c r="D17" s="75"/>
      <c r="E17" s="66"/>
    </row>
    <row r="18" spans="1:5" ht="9.75" customHeight="1" x14ac:dyDescent="0.25">
      <c r="A18" s="74" t="s">
        <v>25</v>
      </c>
      <c r="B18" s="65" t="s">
        <v>26</v>
      </c>
      <c r="C18" s="66"/>
      <c r="D18" s="75"/>
      <c r="E18" s="66"/>
    </row>
    <row r="19" spans="1:5" ht="9.75" customHeight="1" x14ac:dyDescent="0.25">
      <c r="A19" s="74" t="s">
        <v>27</v>
      </c>
      <c r="B19" s="65" t="s">
        <v>28</v>
      </c>
      <c r="C19" s="66"/>
      <c r="D19" s="75"/>
      <c r="E19" s="66"/>
    </row>
    <row r="20" spans="1:5" ht="9.75" customHeight="1" x14ac:dyDescent="0.25">
      <c r="A20" s="74" t="s">
        <v>29</v>
      </c>
      <c r="B20" s="65" t="s">
        <v>30</v>
      </c>
      <c r="C20" s="66"/>
      <c r="D20" s="75"/>
      <c r="E20" s="66"/>
    </row>
    <row r="21" spans="1:5" ht="9.75" customHeight="1" x14ac:dyDescent="0.25">
      <c r="A21" s="74" t="s">
        <v>31</v>
      </c>
      <c r="B21" s="65" t="s">
        <v>32</v>
      </c>
      <c r="C21" s="66"/>
      <c r="D21" s="75"/>
      <c r="E21" s="66"/>
    </row>
    <row r="22" spans="1:5" ht="9.75" customHeight="1" x14ac:dyDescent="0.25">
      <c r="A22" s="74" t="s">
        <v>33</v>
      </c>
      <c r="B22" s="65" t="s">
        <v>34</v>
      </c>
      <c r="C22" s="66"/>
      <c r="D22" s="75"/>
      <c r="E22" s="66"/>
    </row>
    <row r="23" spans="1:5" ht="9.75" customHeight="1" x14ac:dyDescent="0.25">
      <c r="A23" s="74" t="s">
        <v>35</v>
      </c>
      <c r="B23" s="65" t="s">
        <v>36</v>
      </c>
      <c r="C23" s="66"/>
      <c r="D23" s="75"/>
      <c r="E23" s="66"/>
    </row>
    <row r="24" spans="1:5" ht="9.75" customHeight="1" x14ac:dyDescent="0.25">
      <c r="A24" s="74" t="s">
        <v>37</v>
      </c>
      <c r="B24" s="65" t="s">
        <v>38</v>
      </c>
      <c r="C24" s="66"/>
      <c r="D24" s="75"/>
      <c r="E24" s="66"/>
    </row>
    <row r="25" spans="1:5" ht="9.75" customHeight="1" x14ac:dyDescent="0.25">
      <c r="A25" s="74" t="s">
        <v>39</v>
      </c>
      <c r="B25" s="65" t="s">
        <v>40</v>
      </c>
      <c r="C25" s="66"/>
      <c r="D25" s="75"/>
      <c r="E25" s="66"/>
    </row>
    <row r="26" spans="1:5" ht="9.75" customHeight="1" x14ac:dyDescent="0.25">
      <c r="A26" s="74" t="s">
        <v>41</v>
      </c>
      <c r="B26" s="65" t="s">
        <v>42</v>
      </c>
      <c r="C26" s="66"/>
      <c r="D26" s="75"/>
      <c r="E26" s="66"/>
    </row>
    <row r="27" spans="1:5" ht="9.75" customHeight="1" x14ac:dyDescent="0.25">
      <c r="A27" s="74" t="s">
        <v>43</v>
      </c>
      <c r="B27" s="65" t="s">
        <v>44</v>
      </c>
      <c r="C27" s="66"/>
      <c r="D27" s="75"/>
      <c r="E27" s="66"/>
    </row>
    <row r="28" spans="1:5" ht="9.75" customHeight="1" x14ac:dyDescent="0.25">
      <c r="A28" s="74" t="s">
        <v>45</v>
      </c>
      <c r="B28" s="65" t="s">
        <v>46</v>
      </c>
      <c r="C28" s="66"/>
      <c r="D28" s="75"/>
      <c r="E28" s="66"/>
    </row>
    <row r="29" spans="1:5" ht="9.75" customHeight="1" x14ac:dyDescent="0.25">
      <c r="A29" s="74" t="s">
        <v>47</v>
      </c>
      <c r="B29" s="65" t="s">
        <v>48</v>
      </c>
      <c r="C29" s="66"/>
      <c r="D29" s="75"/>
      <c r="E29" s="66"/>
    </row>
    <row r="30" spans="1:5" ht="9.75" customHeight="1" x14ac:dyDescent="0.25">
      <c r="A30" s="74" t="s">
        <v>49</v>
      </c>
      <c r="B30" s="65" t="s">
        <v>50</v>
      </c>
      <c r="C30" s="66"/>
      <c r="D30" s="75"/>
      <c r="E30" s="66"/>
    </row>
    <row r="31" spans="1:5" ht="9.75" customHeight="1" x14ac:dyDescent="0.25">
      <c r="A31" s="74" t="s">
        <v>51</v>
      </c>
      <c r="B31" s="65" t="s">
        <v>52</v>
      </c>
      <c r="C31" s="66"/>
      <c r="D31" s="75"/>
      <c r="E31" s="66"/>
    </row>
    <row r="32" spans="1:5" ht="9.75" customHeight="1" x14ac:dyDescent="0.25">
      <c r="A32" s="74" t="s">
        <v>53</v>
      </c>
      <c r="B32" s="65" t="s">
        <v>54</v>
      </c>
      <c r="C32" s="66"/>
      <c r="D32" s="75"/>
      <c r="E32" s="66"/>
    </row>
    <row r="33" spans="1:5" s="1" customFormat="1" ht="9.75" customHeight="1" x14ac:dyDescent="0.2">
      <c r="A33" s="76"/>
      <c r="B33" s="65"/>
      <c r="C33" s="65"/>
      <c r="D33" s="64"/>
      <c r="E33" s="65"/>
    </row>
    <row r="34" spans="1:5" s="1" customFormat="1" ht="9.75" customHeight="1" x14ac:dyDescent="0.2">
      <c r="A34" s="76"/>
      <c r="B34" s="65"/>
      <c r="C34" s="65"/>
      <c r="D34" s="64"/>
      <c r="E34" s="65"/>
    </row>
    <row r="35" spans="1:5" ht="9.75" customHeight="1" x14ac:dyDescent="0.25">
      <c r="A35" s="74" t="s">
        <v>55</v>
      </c>
      <c r="B35" s="71" t="s">
        <v>56</v>
      </c>
      <c r="C35" s="66"/>
      <c r="D35" s="75"/>
      <c r="E35" s="66"/>
    </row>
    <row r="36" spans="1:5" ht="9.75" customHeight="1" x14ac:dyDescent="0.25">
      <c r="A36" s="74" t="s">
        <v>57</v>
      </c>
      <c r="B36" s="71" t="s">
        <v>58</v>
      </c>
      <c r="C36" s="66"/>
      <c r="D36" s="75"/>
      <c r="E36" s="66"/>
    </row>
    <row r="37" spans="1:5" ht="9.75" customHeight="1" x14ac:dyDescent="0.25">
      <c r="A37" s="73"/>
      <c r="B37" s="65"/>
      <c r="C37" s="66"/>
      <c r="D37" s="75"/>
      <c r="E37" s="66"/>
    </row>
    <row r="38" spans="1:5" ht="9.75" customHeight="1" x14ac:dyDescent="0.25">
      <c r="A38" s="73"/>
      <c r="B38" s="69" t="s">
        <v>59</v>
      </c>
      <c r="C38" s="66"/>
      <c r="D38" s="75"/>
      <c r="E38" s="66"/>
    </row>
    <row r="39" spans="1:5" ht="9.75" customHeight="1" x14ac:dyDescent="0.25">
      <c r="A39" s="73" t="s">
        <v>60</v>
      </c>
      <c r="B39" s="71" t="s">
        <v>61</v>
      </c>
      <c r="C39" s="66"/>
      <c r="D39" s="75"/>
      <c r="E39" s="66"/>
    </row>
    <row r="40" spans="1:5" ht="9.75" customHeight="1" x14ac:dyDescent="0.25">
      <c r="A40" s="73"/>
      <c r="B40" s="71" t="s">
        <v>62</v>
      </c>
      <c r="C40" s="66"/>
      <c r="D40" s="75"/>
      <c r="E40" s="66"/>
    </row>
    <row r="41" spans="1:5" ht="14.25" customHeight="1" x14ac:dyDescent="0.25">
      <c r="A41" s="73"/>
      <c r="B41" s="72" t="s">
        <v>63</v>
      </c>
      <c r="C41" s="66"/>
      <c r="D41" s="75"/>
      <c r="E41" s="66"/>
    </row>
    <row r="42" spans="1:5" ht="9.75" customHeight="1" x14ac:dyDescent="0.25">
      <c r="A42" s="73"/>
      <c r="B42" s="72" t="s">
        <v>64</v>
      </c>
      <c r="C42" s="66"/>
      <c r="D42" s="75"/>
      <c r="E42" s="66"/>
    </row>
    <row r="43" spans="1:5" ht="9.75" customHeight="1" x14ac:dyDescent="0.25">
      <c r="A43" s="77"/>
      <c r="B43" s="78"/>
      <c r="C43" s="79"/>
      <c r="D43" s="80"/>
      <c r="E43" s="66"/>
    </row>
    <row r="44" spans="1:5" ht="9.75" customHeight="1" x14ac:dyDescent="0.25">
      <c r="A44" s="65"/>
      <c r="B44" s="65"/>
      <c r="C44" s="66"/>
      <c r="D44" s="66"/>
    </row>
    <row r="45" spans="1:5" ht="10.5" x14ac:dyDescent="0.25">
      <c r="A45" s="125" t="s">
        <v>65</v>
      </c>
      <c r="B45" s="125"/>
      <c r="C45" s="125"/>
      <c r="D45" s="125"/>
    </row>
    <row r="50" spans="2:5" ht="20.5" x14ac:dyDescent="0.25">
      <c r="B50" s="112" t="s">
        <v>587</v>
      </c>
      <c r="C50" s="120" t="s">
        <v>588</v>
      </c>
      <c r="D50" s="120"/>
      <c r="E50" s="120"/>
    </row>
  </sheetData>
  <mergeCells count="9">
    <mergeCell ref="C50:E50"/>
    <mergeCell ref="B6:D6"/>
    <mergeCell ref="B7:D7"/>
    <mergeCell ref="A45:D45"/>
    <mergeCell ref="A1:B1"/>
    <mergeCell ref="A2:B2"/>
    <mergeCell ref="A3:B3"/>
    <mergeCell ref="A4:B4"/>
    <mergeCell ref="B5:D5"/>
  </mergeCells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"1,2,3,4,Cuenta Pública"</formula1>
    </dataValidation>
    <dataValidation type="list" allowBlank="1" showInputMessage="1" showErrorMessage="1" prompt="Escoger el corte de la información, ya se trimestral (1 al 4) o anual (4)." sqref="D4" xr:uid="{00000000-0002-0000-0000-000001000000}">
      <formula1>"1,2,3,4"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2000000}">
      <formula1>"Trimestral,Anual"</formula1>
    </dataValidation>
  </dataValidations>
  <hyperlinks>
    <hyperlink ref="A10" location="ACT!A6" display="ACT-01" xr:uid="{00000000-0004-0000-0000-000000000000}"/>
    <hyperlink ref="A11" location="ACT!A91" display="ACT-03" xr:uid="{00000000-0004-0000-0000-000001000000}"/>
    <hyperlink ref="A12" location="ESF!A6" display="ESF-01" xr:uid="{00000000-0004-0000-0000-000002000000}"/>
    <hyperlink ref="A13" location="ESF!A12" display="ESF-02" xr:uid="{00000000-0004-0000-0000-000003000000}"/>
    <hyperlink ref="A14" location="ESF!A17" display="ESF-03" xr:uid="{00000000-0004-0000-0000-000004000000}"/>
    <hyperlink ref="A15" location="ESF!A29" display="ESF-04" xr:uid="{00000000-0004-0000-0000-000005000000}"/>
    <hyperlink ref="A16" location="ESF!A38" display="ESF-05" xr:uid="{00000000-0004-0000-0000-000006000000}"/>
    <hyperlink ref="A17" location="ESF!A43" display="ESF-06" xr:uid="{00000000-0004-0000-0000-000007000000}"/>
    <hyperlink ref="A18" location="ESF!A47" display="ESF-07" xr:uid="{00000000-0004-0000-0000-000008000000}"/>
    <hyperlink ref="A19" location="ESF!A53" display="ESF-08" xr:uid="{00000000-0004-0000-0000-000009000000}"/>
    <hyperlink ref="A20" location="ESF!A76" display="ESF-09" xr:uid="{00000000-0004-0000-0000-00000A000000}"/>
    <hyperlink ref="A21" location="ESF!A92" display="ESF-10" xr:uid="{00000000-0004-0000-0000-00000B000000}"/>
    <hyperlink ref="A22" location="ESF!A98" display="ESF-11" xr:uid="{00000000-0004-0000-0000-00000C000000}"/>
    <hyperlink ref="A23" location="ESF!A109" display="ESF-12" xr:uid="{00000000-0004-0000-0000-00000D000000}"/>
    <hyperlink ref="A24" location="ESF!A126" display="ESF-13" xr:uid="{00000000-0004-0000-0000-00000E000000}"/>
    <hyperlink ref="A25" location="ESF!A143" display="ESF-14" xr:uid="{00000000-0004-0000-0000-00000F000000}"/>
    <hyperlink ref="A26" location="ESF!A151" display="ESF-15" xr:uid="{00000000-0004-0000-0000-000010000000}"/>
    <hyperlink ref="A27" location="ESF!A156" display="ESF-16" xr:uid="{00000000-0004-0000-0000-000011000000}"/>
    <hyperlink ref="A28" location="VHP!A6" display="VHP-01" xr:uid="{00000000-0004-0000-0000-000012000000}"/>
    <hyperlink ref="A29" location="VHP!A12" display="VHP-02" xr:uid="{00000000-0004-0000-0000-000013000000}"/>
    <hyperlink ref="A30" location="EFE!A6" display="EFE-01" xr:uid="{00000000-0004-0000-0000-000014000000}"/>
    <hyperlink ref="A31" location="EFE!A18" display="EFE-02" xr:uid="{00000000-0004-0000-0000-000015000000}"/>
    <hyperlink ref="A32" location="EFE!A45" display="EFE-03" xr:uid="{00000000-0004-0000-0000-000016000000}"/>
    <hyperlink ref="B35" location="Conciliacion_Ig!B4" display="CONCILIACIÓN ENTRE LOS INGRESOS PRESUPUESTARIOS Y CONTABLES" xr:uid="{00000000-0004-0000-0000-000017000000}"/>
    <hyperlink ref="B36" location="Conciliacion_Eg!B4" display="CONCILIACIÓN ENTRE LOS EGRESOS PRESUPUESTARIOS Y LOS GASTOS CONTABLES" xr:uid="{00000000-0004-0000-0000-000018000000}"/>
    <hyperlink ref="B39" location="Memoria!A8" display="CONTABLES" xr:uid="{00000000-0004-0000-0000-000019000000}"/>
    <hyperlink ref="B40" location="Memoria!A36" display="PRESUPUESTARIAS" xr:uid="{00000000-0004-0000-0000-00001A000000}"/>
    <hyperlink ref="B41" location="Memoria!B38" display="INGRESOS" xr:uid="{00000000-0004-0000-0000-00001B000000}"/>
    <hyperlink ref="B42" location="Memoria!B48" display="EGRESOS" xr:uid="{00000000-0004-0000-0000-00001C000000}"/>
  </hyperlinks>
  <printOptions horizontalCentered="1"/>
  <pageMargins left="0.70866141732283472" right="0.70866141732283472" top="0.74803149606299213" bottom="0.74803149606299213" header="0" footer="0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  <pageSetUpPr fitToPage="1"/>
  </sheetPr>
  <dimension ref="A1:E219"/>
  <sheetViews>
    <sheetView topLeftCell="A7" workbookViewId="0">
      <selection activeCell="B16" sqref="B16"/>
    </sheetView>
  </sheetViews>
  <sheetFormatPr baseColWidth="10" defaultColWidth="14.453125" defaultRowHeight="14.5" x14ac:dyDescent="0.35"/>
  <cols>
    <col min="1" max="1" width="10" style="82" customWidth="1"/>
    <col min="2" max="2" width="72.81640625" style="82" customWidth="1"/>
    <col min="3" max="3" width="15.81640625" style="82" customWidth="1"/>
    <col min="4" max="4" width="11.1796875" style="82" customWidth="1"/>
    <col min="5" max="5" width="14" style="82" customWidth="1"/>
    <col min="6" max="26" width="9.1796875" style="82" customWidth="1"/>
    <col min="27" max="16384" width="14.453125" style="82"/>
  </cols>
  <sheetData>
    <row r="1" spans="1:5" x14ac:dyDescent="0.35">
      <c r="A1" s="133" t="str">
        <f>'Notas a los Edos Financieros'!A1</f>
        <v>Instituto Cultural de León</v>
      </c>
      <c r="B1" s="134"/>
      <c r="C1" s="134"/>
      <c r="D1" s="45" t="s">
        <v>0</v>
      </c>
      <c r="E1" s="62">
        <f>'Notas a los Edos Financieros'!D1</f>
        <v>2026</v>
      </c>
    </row>
    <row r="2" spans="1:5" x14ac:dyDescent="0.35">
      <c r="A2" s="133" t="s">
        <v>66</v>
      </c>
      <c r="B2" s="134"/>
      <c r="C2" s="134"/>
      <c r="D2" s="45" t="s">
        <v>2</v>
      </c>
      <c r="E2" s="62" t="str">
        <f>'Notas a los Edos Financieros'!D2</f>
        <v>Trimestral</v>
      </c>
    </row>
    <row r="3" spans="1:5" x14ac:dyDescent="0.35">
      <c r="A3" s="133" t="str">
        <f>'Notas a los Edos Financieros'!A3</f>
        <v>Del 01 de enero al 30 de septiembre de 2026</v>
      </c>
      <c r="B3" s="134"/>
      <c r="C3" s="134"/>
      <c r="D3" s="45" t="s">
        <v>3</v>
      </c>
      <c r="E3" s="62">
        <f>'Notas a los Edos Financieros'!D3</f>
        <v>3</v>
      </c>
    </row>
    <row r="4" spans="1:5" x14ac:dyDescent="0.35">
      <c r="A4" s="133" t="s">
        <v>4</v>
      </c>
      <c r="B4" s="134"/>
      <c r="C4" s="134"/>
      <c r="D4" s="46"/>
      <c r="E4" s="46"/>
    </row>
    <row r="5" spans="1:5" x14ac:dyDescent="0.35">
      <c r="A5" s="135" t="s">
        <v>67</v>
      </c>
      <c r="B5" s="135"/>
      <c r="C5" s="135"/>
      <c r="D5" s="135"/>
      <c r="E5" s="135"/>
    </row>
    <row r="6" spans="1:5" x14ac:dyDescent="0.35">
      <c r="A6" s="83"/>
      <c r="B6" s="83"/>
      <c r="C6" s="83"/>
      <c r="D6" s="99"/>
      <c r="E6" s="83"/>
    </row>
    <row r="7" spans="1:5" x14ac:dyDescent="0.35">
      <c r="A7" s="132" t="s">
        <v>68</v>
      </c>
      <c r="B7" s="132"/>
      <c r="C7" s="132"/>
      <c r="D7" s="132"/>
      <c r="E7" s="132"/>
    </row>
    <row r="8" spans="1:5" x14ac:dyDescent="0.35">
      <c r="A8" s="87" t="s">
        <v>69</v>
      </c>
      <c r="B8" s="87" t="s">
        <v>70</v>
      </c>
      <c r="C8" s="56" t="s">
        <v>71</v>
      </c>
      <c r="D8" s="100" t="s">
        <v>72</v>
      </c>
      <c r="E8" s="56" t="s">
        <v>73</v>
      </c>
    </row>
    <row r="9" spans="1:5" x14ac:dyDescent="0.35">
      <c r="A9" s="5">
        <v>4000</v>
      </c>
      <c r="B9" s="101" t="s">
        <v>10</v>
      </c>
      <c r="C9" s="102">
        <f>+C10+C57+C69</f>
        <v>109005641.73999999</v>
      </c>
      <c r="D9" s="103"/>
      <c r="E9" s="83"/>
    </row>
    <row r="10" spans="1:5" x14ac:dyDescent="0.35">
      <c r="A10" s="5">
        <v>4100</v>
      </c>
      <c r="B10" s="101" t="s">
        <v>74</v>
      </c>
      <c r="C10" s="102">
        <f>+C11+C21+C27+C30+C36+C39+C48</f>
        <v>13097471.74</v>
      </c>
      <c r="D10" s="103"/>
      <c r="E10" s="83"/>
    </row>
    <row r="11" spans="1:5" x14ac:dyDescent="0.35">
      <c r="A11" s="5">
        <v>4110</v>
      </c>
      <c r="B11" s="101" t="s">
        <v>75</v>
      </c>
      <c r="C11" s="102">
        <f>+C12</f>
        <v>0</v>
      </c>
      <c r="D11" s="103" t="str">
        <f t="shared" ref="D11:D20" si="0">IFERROR(C11/$C$12,"")</f>
        <v/>
      </c>
      <c r="E11" s="83"/>
    </row>
    <row r="12" spans="1:5" x14ac:dyDescent="0.35">
      <c r="A12" s="6">
        <v>4111</v>
      </c>
      <c r="B12" s="88" t="s">
        <v>76</v>
      </c>
      <c r="C12" s="104">
        <v>0</v>
      </c>
      <c r="D12" s="103" t="str">
        <f t="shared" si="0"/>
        <v/>
      </c>
      <c r="E12" s="83"/>
    </row>
    <row r="13" spans="1:5" x14ac:dyDescent="0.35">
      <c r="A13" s="6">
        <v>4112</v>
      </c>
      <c r="B13" s="88" t="s">
        <v>77</v>
      </c>
      <c r="C13" s="104">
        <v>0</v>
      </c>
      <c r="D13" s="103" t="str">
        <f t="shared" si="0"/>
        <v/>
      </c>
      <c r="E13" s="83"/>
    </row>
    <row r="14" spans="1:5" x14ac:dyDescent="0.35">
      <c r="A14" s="6">
        <v>4113</v>
      </c>
      <c r="B14" s="88" t="s">
        <v>78</v>
      </c>
      <c r="C14" s="104">
        <v>0</v>
      </c>
      <c r="D14" s="103" t="str">
        <f t="shared" si="0"/>
        <v/>
      </c>
      <c r="E14" s="83"/>
    </row>
    <row r="15" spans="1:5" x14ac:dyDescent="0.35">
      <c r="A15" s="6">
        <v>4114</v>
      </c>
      <c r="B15" s="88" t="s">
        <v>79</v>
      </c>
      <c r="C15" s="104">
        <v>0</v>
      </c>
      <c r="D15" s="103" t="str">
        <f t="shared" si="0"/>
        <v/>
      </c>
      <c r="E15" s="83"/>
    </row>
    <row r="16" spans="1:5" x14ac:dyDescent="0.35">
      <c r="A16" s="6">
        <v>4115</v>
      </c>
      <c r="B16" s="88" t="s">
        <v>80</v>
      </c>
      <c r="C16" s="104">
        <v>0</v>
      </c>
      <c r="D16" s="103" t="str">
        <f t="shared" si="0"/>
        <v/>
      </c>
      <c r="E16" s="83"/>
    </row>
    <row r="17" spans="1:5" x14ac:dyDescent="0.35">
      <c r="A17" s="6">
        <v>4116</v>
      </c>
      <c r="B17" s="88" t="s">
        <v>81</v>
      </c>
      <c r="C17" s="104">
        <v>0</v>
      </c>
      <c r="D17" s="103" t="str">
        <f t="shared" si="0"/>
        <v/>
      </c>
      <c r="E17" s="83"/>
    </row>
    <row r="18" spans="1:5" x14ac:dyDescent="0.35">
      <c r="A18" s="6">
        <v>4117</v>
      </c>
      <c r="B18" s="88" t="s">
        <v>82</v>
      </c>
      <c r="C18" s="104">
        <v>0</v>
      </c>
      <c r="D18" s="103" t="str">
        <f t="shared" si="0"/>
        <v/>
      </c>
      <c r="E18" s="83"/>
    </row>
    <row r="19" spans="1:5" ht="20" x14ac:dyDescent="0.35">
      <c r="A19" s="6">
        <v>4118</v>
      </c>
      <c r="B19" s="105" t="s">
        <v>83</v>
      </c>
      <c r="C19" s="104">
        <v>0</v>
      </c>
      <c r="D19" s="103" t="str">
        <f t="shared" si="0"/>
        <v/>
      </c>
      <c r="E19" s="83"/>
    </row>
    <row r="20" spans="1:5" x14ac:dyDescent="0.35">
      <c r="A20" s="6">
        <v>4119</v>
      </c>
      <c r="B20" s="88" t="s">
        <v>84</v>
      </c>
      <c r="C20" s="104">
        <v>0</v>
      </c>
      <c r="D20" s="103" t="str">
        <f t="shared" si="0"/>
        <v/>
      </c>
      <c r="E20" s="83"/>
    </row>
    <row r="21" spans="1:5" x14ac:dyDescent="0.35">
      <c r="A21" s="5">
        <v>4120</v>
      </c>
      <c r="B21" s="101" t="s">
        <v>85</v>
      </c>
      <c r="C21" s="102">
        <v>0</v>
      </c>
      <c r="D21" s="103" t="str">
        <f t="shared" ref="D21:D26" si="1">IFERROR(C21/$C$21,"")</f>
        <v/>
      </c>
      <c r="E21" s="83"/>
    </row>
    <row r="22" spans="1:5" x14ac:dyDescent="0.35">
      <c r="A22" s="6">
        <v>4121</v>
      </c>
      <c r="B22" s="88" t="s">
        <v>86</v>
      </c>
      <c r="C22" s="104">
        <v>0</v>
      </c>
      <c r="D22" s="103" t="str">
        <f t="shared" si="1"/>
        <v/>
      </c>
      <c r="E22" s="83"/>
    </row>
    <row r="23" spans="1:5" x14ac:dyDescent="0.35">
      <c r="A23" s="6">
        <v>4122</v>
      </c>
      <c r="B23" s="88" t="s">
        <v>87</v>
      </c>
      <c r="C23" s="104">
        <v>0</v>
      </c>
      <c r="D23" s="103" t="str">
        <f t="shared" si="1"/>
        <v/>
      </c>
      <c r="E23" s="83"/>
    </row>
    <row r="24" spans="1:5" x14ac:dyDescent="0.35">
      <c r="A24" s="6">
        <v>4123</v>
      </c>
      <c r="B24" s="88" t="s">
        <v>88</v>
      </c>
      <c r="C24" s="104">
        <v>0</v>
      </c>
      <c r="D24" s="103" t="str">
        <f t="shared" si="1"/>
        <v/>
      </c>
      <c r="E24" s="83"/>
    </row>
    <row r="25" spans="1:5" x14ac:dyDescent="0.35">
      <c r="A25" s="6">
        <v>4124</v>
      </c>
      <c r="B25" s="88" t="s">
        <v>89</v>
      </c>
      <c r="C25" s="104">
        <v>0</v>
      </c>
      <c r="D25" s="103" t="str">
        <f t="shared" si="1"/>
        <v/>
      </c>
      <c r="E25" s="83"/>
    </row>
    <row r="26" spans="1:5" x14ac:dyDescent="0.35">
      <c r="A26" s="6">
        <v>4129</v>
      </c>
      <c r="B26" s="88" t="s">
        <v>90</v>
      </c>
      <c r="C26" s="104">
        <v>0</v>
      </c>
      <c r="D26" s="103" t="str">
        <f t="shared" si="1"/>
        <v/>
      </c>
      <c r="E26" s="83"/>
    </row>
    <row r="27" spans="1:5" x14ac:dyDescent="0.35">
      <c r="A27" s="5">
        <v>4130</v>
      </c>
      <c r="B27" s="101" t="s">
        <v>91</v>
      </c>
      <c r="C27" s="102">
        <v>0</v>
      </c>
      <c r="D27" s="103" t="str">
        <f t="shared" ref="D27:D29" si="2">IFERROR(C27/$C$27,"")</f>
        <v/>
      </c>
      <c r="E27" s="83"/>
    </row>
    <row r="28" spans="1:5" x14ac:dyDescent="0.35">
      <c r="A28" s="6">
        <v>4131</v>
      </c>
      <c r="B28" s="88" t="s">
        <v>92</v>
      </c>
      <c r="C28" s="104">
        <v>0</v>
      </c>
      <c r="D28" s="103" t="str">
        <f t="shared" si="2"/>
        <v/>
      </c>
      <c r="E28" s="83"/>
    </row>
    <row r="29" spans="1:5" ht="20" x14ac:dyDescent="0.35">
      <c r="A29" s="6">
        <v>4132</v>
      </c>
      <c r="B29" s="105" t="s">
        <v>93</v>
      </c>
      <c r="C29" s="104">
        <v>0</v>
      </c>
      <c r="D29" s="103" t="str">
        <f t="shared" si="2"/>
        <v/>
      </c>
      <c r="E29" s="83"/>
    </row>
    <row r="30" spans="1:5" x14ac:dyDescent="0.35">
      <c r="A30" s="5">
        <v>4140</v>
      </c>
      <c r="B30" s="101" t="s">
        <v>94</v>
      </c>
      <c r="C30" s="102">
        <v>0</v>
      </c>
      <c r="D30" s="103" t="str">
        <f t="shared" ref="D30:D35" si="3">IFERROR(C30/$C$30,"")</f>
        <v/>
      </c>
      <c r="E30" s="83"/>
    </row>
    <row r="31" spans="1:5" x14ac:dyDescent="0.35">
      <c r="A31" s="6">
        <v>4141</v>
      </c>
      <c r="B31" s="88" t="s">
        <v>95</v>
      </c>
      <c r="C31" s="104">
        <v>0</v>
      </c>
      <c r="D31" s="103" t="str">
        <f t="shared" si="3"/>
        <v/>
      </c>
      <c r="E31" s="83"/>
    </row>
    <row r="32" spans="1:5" x14ac:dyDescent="0.35">
      <c r="A32" s="6">
        <v>4143</v>
      </c>
      <c r="B32" s="88" t="s">
        <v>96</v>
      </c>
      <c r="C32" s="104">
        <v>0</v>
      </c>
      <c r="D32" s="103" t="str">
        <f t="shared" si="3"/>
        <v/>
      </c>
      <c r="E32" s="83"/>
    </row>
    <row r="33" spans="1:5" x14ac:dyDescent="0.35">
      <c r="A33" s="6">
        <v>4144</v>
      </c>
      <c r="B33" s="88" t="s">
        <v>97</v>
      </c>
      <c r="C33" s="104">
        <v>0</v>
      </c>
      <c r="D33" s="103" t="str">
        <f t="shared" si="3"/>
        <v/>
      </c>
      <c r="E33" s="83"/>
    </row>
    <row r="34" spans="1:5" ht="20" x14ac:dyDescent="0.35">
      <c r="A34" s="6">
        <v>4145</v>
      </c>
      <c r="B34" s="105" t="s">
        <v>98</v>
      </c>
      <c r="C34" s="104">
        <v>0</v>
      </c>
      <c r="D34" s="103" t="str">
        <f t="shared" si="3"/>
        <v/>
      </c>
      <c r="E34" s="83"/>
    </row>
    <row r="35" spans="1:5" x14ac:dyDescent="0.35">
      <c r="A35" s="6">
        <v>4149</v>
      </c>
      <c r="B35" s="88" t="s">
        <v>99</v>
      </c>
      <c r="C35" s="104">
        <v>0</v>
      </c>
      <c r="D35" s="103" t="str">
        <f t="shared" si="3"/>
        <v/>
      </c>
      <c r="E35" s="83"/>
    </row>
    <row r="36" spans="1:5" x14ac:dyDescent="0.35">
      <c r="A36" s="5">
        <v>4150</v>
      </c>
      <c r="B36" s="101" t="s">
        <v>100</v>
      </c>
      <c r="C36" s="102">
        <v>0</v>
      </c>
      <c r="D36" s="103" t="str">
        <f t="shared" ref="D36:D38" si="4">IFERROR(C36/$C$36,"")</f>
        <v/>
      </c>
      <c r="E36" s="83"/>
    </row>
    <row r="37" spans="1:5" x14ac:dyDescent="0.35">
      <c r="A37" s="6">
        <v>4151</v>
      </c>
      <c r="B37" s="88" t="s">
        <v>100</v>
      </c>
      <c r="C37" s="104">
        <v>0</v>
      </c>
      <c r="D37" s="103" t="str">
        <f t="shared" si="4"/>
        <v/>
      </c>
      <c r="E37" s="83"/>
    </row>
    <row r="38" spans="1:5" ht="20" x14ac:dyDescent="0.35">
      <c r="A38" s="6">
        <v>4154</v>
      </c>
      <c r="B38" s="105" t="s">
        <v>101</v>
      </c>
      <c r="C38" s="104">
        <v>0</v>
      </c>
      <c r="D38" s="103" t="str">
        <f t="shared" si="4"/>
        <v/>
      </c>
      <c r="E38" s="83"/>
    </row>
    <row r="39" spans="1:5" x14ac:dyDescent="0.35">
      <c r="A39" s="5">
        <v>4160</v>
      </c>
      <c r="B39" s="101" t="s">
        <v>102</v>
      </c>
      <c r="C39" s="102">
        <v>0</v>
      </c>
      <c r="D39" s="103" t="str">
        <f t="shared" ref="D39:D47" si="5">IFERROR(C39/$C$39,"")</f>
        <v/>
      </c>
      <c r="E39" s="83"/>
    </row>
    <row r="40" spans="1:5" x14ac:dyDescent="0.35">
      <c r="A40" s="6">
        <v>4161</v>
      </c>
      <c r="B40" s="88" t="s">
        <v>103</v>
      </c>
      <c r="C40" s="104">
        <v>0</v>
      </c>
      <c r="D40" s="103" t="str">
        <f t="shared" si="5"/>
        <v/>
      </c>
      <c r="E40" s="83"/>
    </row>
    <row r="41" spans="1:5" x14ac:dyDescent="0.35">
      <c r="A41" s="6">
        <v>4162</v>
      </c>
      <c r="B41" s="88" t="s">
        <v>104</v>
      </c>
      <c r="C41" s="104">
        <v>0</v>
      </c>
      <c r="D41" s="103" t="str">
        <f t="shared" si="5"/>
        <v/>
      </c>
      <c r="E41" s="83"/>
    </row>
    <row r="42" spans="1:5" x14ac:dyDescent="0.35">
      <c r="A42" s="6">
        <v>4163</v>
      </c>
      <c r="B42" s="88" t="s">
        <v>105</v>
      </c>
      <c r="C42" s="104">
        <v>0</v>
      </c>
      <c r="D42" s="103" t="str">
        <f t="shared" si="5"/>
        <v/>
      </c>
      <c r="E42" s="83"/>
    </row>
    <row r="43" spans="1:5" x14ac:dyDescent="0.35">
      <c r="A43" s="6">
        <v>4164</v>
      </c>
      <c r="B43" s="88" t="s">
        <v>106</v>
      </c>
      <c r="C43" s="104">
        <v>0</v>
      </c>
      <c r="D43" s="103" t="str">
        <f t="shared" si="5"/>
        <v/>
      </c>
      <c r="E43" s="83"/>
    </row>
    <row r="44" spans="1:5" x14ac:dyDescent="0.35">
      <c r="A44" s="6">
        <v>4165</v>
      </c>
      <c r="B44" s="88" t="s">
        <v>107</v>
      </c>
      <c r="C44" s="104">
        <v>0</v>
      </c>
      <c r="D44" s="103" t="str">
        <f t="shared" si="5"/>
        <v/>
      </c>
      <c r="E44" s="83"/>
    </row>
    <row r="45" spans="1:5" ht="20" x14ac:dyDescent="0.35">
      <c r="A45" s="6">
        <v>4166</v>
      </c>
      <c r="B45" s="105" t="s">
        <v>108</v>
      </c>
      <c r="C45" s="104">
        <v>0</v>
      </c>
      <c r="D45" s="103" t="str">
        <f t="shared" si="5"/>
        <v/>
      </c>
      <c r="E45" s="83"/>
    </row>
    <row r="46" spans="1:5" x14ac:dyDescent="0.35">
      <c r="A46" s="6">
        <v>4168</v>
      </c>
      <c r="B46" s="88" t="s">
        <v>109</v>
      </c>
      <c r="C46" s="104">
        <v>0</v>
      </c>
      <c r="D46" s="103" t="str">
        <f t="shared" si="5"/>
        <v/>
      </c>
      <c r="E46" s="83"/>
    </row>
    <row r="47" spans="1:5" x14ac:dyDescent="0.35">
      <c r="A47" s="6">
        <v>4169</v>
      </c>
      <c r="B47" s="88" t="s">
        <v>110</v>
      </c>
      <c r="C47" s="104">
        <v>0</v>
      </c>
      <c r="D47" s="103" t="str">
        <f t="shared" si="5"/>
        <v/>
      </c>
      <c r="E47" s="83"/>
    </row>
    <row r="48" spans="1:5" x14ac:dyDescent="0.35">
      <c r="A48" s="5">
        <v>4170</v>
      </c>
      <c r="B48" s="101" t="s">
        <v>111</v>
      </c>
      <c r="C48" s="102">
        <f>+C49+C50+C51+C52+C53+C54+C55+C56</f>
        <v>13097471.74</v>
      </c>
      <c r="D48" s="103">
        <f t="shared" ref="D48:D56" si="6">IFERROR(C48/$C$48,"")</f>
        <v>1</v>
      </c>
      <c r="E48" s="83"/>
    </row>
    <row r="49" spans="1:5" x14ac:dyDescent="0.35">
      <c r="A49" s="6">
        <v>4171</v>
      </c>
      <c r="B49" s="88" t="s">
        <v>112</v>
      </c>
      <c r="C49" s="104">
        <v>0</v>
      </c>
      <c r="D49" s="103">
        <f t="shared" si="6"/>
        <v>0</v>
      </c>
      <c r="E49" s="83"/>
    </row>
    <row r="50" spans="1:5" x14ac:dyDescent="0.35">
      <c r="A50" s="6">
        <v>4172</v>
      </c>
      <c r="B50" s="88" t="s">
        <v>113</v>
      </c>
      <c r="C50" s="104">
        <v>0</v>
      </c>
      <c r="D50" s="103">
        <f t="shared" si="6"/>
        <v>0</v>
      </c>
      <c r="E50" s="83"/>
    </row>
    <row r="51" spans="1:5" ht="20" x14ac:dyDescent="0.35">
      <c r="A51" s="6">
        <v>4173</v>
      </c>
      <c r="B51" s="105" t="s">
        <v>114</v>
      </c>
      <c r="C51" s="104">
        <v>13097471.74</v>
      </c>
      <c r="D51" s="103">
        <f t="shared" si="6"/>
        <v>1</v>
      </c>
      <c r="E51" s="83"/>
    </row>
    <row r="52" spans="1:5" ht="20" x14ac:dyDescent="0.35">
      <c r="A52" s="6">
        <v>4174</v>
      </c>
      <c r="B52" s="105" t="s">
        <v>115</v>
      </c>
      <c r="C52" s="104">
        <v>0</v>
      </c>
      <c r="D52" s="103">
        <f t="shared" si="6"/>
        <v>0</v>
      </c>
      <c r="E52" s="83"/>
    </row>
    <row r="53" spans="1:5" ht="20" x14ac:dyDescent="0.35">
      <c r="A53" s="6">
        <v>4175</v>
      </c>
      <c r="B53" s="105" t="s">
        <v>116</v>
      </c>
      <c r="C53" s="104">
        <v>0</v>
      </c>
      <c r="D53" s="103">
        <f t="shared" si="6"/>
        <v>0</v>
      </c>
      <c r="E53" s="83"/>
    </row>
    <row r="54" spans="1:5" ht="20" x14ac:dyDescent="0.35">
      <c r="A54" s="6">
        <v>4176</v>
      </c>
      <c r="B54" s="105" t="s">
        <v>117</v>
      </c>
      <c r="C54" s="104">
        <v>0</v>
      </c>
      <c r="D54" s="103">
        <f t="shared" si="6"/>
        <v>0</v>
      </c>
      <c r="E54" s="83"/>
    </row>
    <row r="55" spans="1:5" ht="20" x14ac:dyDescent="0.35">
      <c r="A55" s="6">
        <v>4177</v>
      </c>
      <c r="B55" s="105" t="s">
        <v>118</v>
      </c>
      <c r="C55" s="104">
        <v>0</v>
      </c>
      <c r="D55" s="103">
        <f t="shared" si="6"/>
        <v>0</v>
      </c>
      <c r="E55" s="83"/>
    </row>
    <row r="56" spans="1:5" ht="20" x14ac:dyDescent="0.35">
      <c r="A56" s="6">
        <v>4178</v>
      </c>
      <c r="B56" s="105" t="s">
        <v>119</v>
      </c>
      <c r="C56" s="104">
        <v>0</v>
      </c>
      <c r="D56" s="103">
        <f t="shared" si="6"/>
        <v>0</v>
      </c>
      <c r="E56" s="83"/>
    </row>
    <row r="57" spans="1:5" ht="31.5" x14ac:dyDescent="0.35">
      <c r="A57" s="5">
        <v>4200</v>
      </c>
      <c r="B57" s="106" t="s">
        <v>120</v>
      </c>
      <c r="C57" s="102">
        <f>+C58+C64</f>
        <v>95908170</v>
      </c>
      <c r="D57" s="103"/>
      <c r="E57" s="83"/>
    </row>
    <row r="58" spans="1:5" ht="21" x14ac:dyDescent="0.35">
      <c r="A58" s="5">
        <v>4210</v>
      </c>
      <c r="B58" s="106" t="s">
        <v>121</v>
      </c>
      <c r="C58" s="102">
        <v>0</v>
      </c>
      <c r="D58" s="103" t="str">
        <f t="shared" ref="D58:D63" si="7">IFERROR(C58/$C$58,"")</f>
        <v/>
      </c>
      <c r="E58" s="83"/>
    </row>
    <row r="59" spans="1:5" x14ac:dyDescent="0.35">
      <c r="A59" s="6">
        <v>4211</v>
      </c>
      <c r="B59" s="88" t="s">
        <v>122</v>
      </c>
      <c r="C59" s="104">
        <v>0</v>
      </c>
      <c r="D59" s="103" t="str">
        <f t="shared" si="7"/>
        <v/>
      </c>
      <c r="E59" s="83"/>
    </row>
    <row r="60" spans="1:5" x14ac:dyDescent="0.35">
      <c r="A60" s="6">
        <v>4212</v>
      </c>
      <c r="B60" s="88" t="s">
        <v>123</v>
      </c>
      <c r="C60" s="104">
        <v>0</v>
      </c>
      <c r="D60" s="103" t="str">
        <f t="shared" si="7"/>
        <v/>
      </c>
      <c r="E60" s="83"/>
    </row>
    <row r="61" spans="1:5" x14ac:dyDescent="0.35">
      <c r="A61" s="6">
        <v>4213</v>
      </c>
      <c r="B61" s="88" t="s">
        <v>124</v>
      </c>
      <c r="C61" s="104">
        <v>0</v>
      </c>
      <c r="D61" s="103" t="str">
        <f t="shared" si="7"/>
        <v/>
      </c>
      <c r="E61" s="83"/>
    </row>
    <row r="62" spans="1:5" x14ac:dyDescent="0.35">
      <c r="A62" s="6">
        <v>4214</v>
      </c>
      <c r="B62" s="88" t="s">
        <v>125</v>
      </c>
      <c r="C62" s="104">
        <v>0</v>
      </c>
      <c r="D62" s="103" t="str">
        <f t="shared" si="7"/>
        <v/>
      </c>
      <c r="E62" s="83"/>
    </row>
    <row r="63" spans="1:5" x14ac:dyDescent="0.35">
      <c r="A63" s="6">
        <v>4215</v>
      </c>
      <c r="B63" s="88" t="s">
        <v>126</v>
      </c>
      <c r="C63" s="104">
        <v>0</v>
      </c>
      <c r="D63" s="103" t="str">
        <f t="shared" si="7"/>
        <v/>
      </c>
      <c r="E63" s="83"/>
    </row>
    <row r="64" spans="1:5" x14ac:dyDescent="0.35">
      <c r="A64" s="5">
        <v>4220</v>
      </c>
      <c r="B64" s="101" t="s">
        <v>127</v>
      </c>
      <c r="C64" s="102">
        <f>+C65+C66+C67+C68</f>
        <v>95908170</v>
      </c>
      <c r="D64" s="103">
        <f t="shared" ref="D64:D68" si="8">IFERROR(C64/$C$64,"")</f>
        <v>1</v>
      </c>
      <c r="E64" s="83"/>
    </row>
    <row r="65" spans="1:5" x14ac:dyDescent="0.35">
      <c r="A65" s="6">
        <v>4221</v>
      </c>
      <c r="B65" s="88" t="s">
        <v>128</v>
      </c>
      <c r="C65" s="104">
        <v>95908170</v>
      </c>
      <c r="D65" s="103">
        <f t="shared" si="8"/>
        <v>1</v>
      </c>
      <c r="E65" s="83"/>
    </row>
    <row r="66" spans="1:5" x14ac:dyDescent="0.35">
      <c r="A66" s="6">
        <v>4223</v>
      </c>
      <c r="B66" s="88" t="s">
        <v>129</v>
      </c>
      <c r="C66" s="104">
        <v>0</v>
      </c>
      <c r="D66" s="103">
        <f t="shared" si="8"/>
        <v>0</v>
      </c>
      <c r="E66" s="83"/>
    </row>
    <row r="67" spans="1:5" x14ac:dyDescent="0.35">
      <c r="A67" s="6">
        <v>4225</v>
      </c>
      <c r="B67" s="88" t="s">
        <v>130</v>
      </c>
      <c r="C67" s="104">
        <v>0</v>
      </c>
      <c r="D67" s="103">
        <f t="shared" si="8"/>
        <v>0</v>
      </c>
      <c r="E67" s="83"/>
    </row>
    <row r="68" spans="1:5" x14ac:dyDescent="0.35">
      <c r="A68" s="6">
        <v>4227</v>
      </c>
      <c r="B68" s="88" t="s">
        <v>131</v>
      </c>
      <c r="C68" s="104">
        <v>0</v>
      </c>
      <c r="D68" s="103">
        <f t="shared" si="8"/>
        <v>0</v>
      </c>
      <c r="E68" s="83"/>
    </row>
    <row r="69" spans="1:5" x14ac:dyDescent="0.35">
      <c r="A69" s="5">
        <v>4300</v>
      </c>
      <c r="B69" s="101" t="s">
        <v>132</v>
      </c>
      <c r="C69" s="102">
        <v>0</v>
      </c>
      <c r="D69" s="103"/>
      <c r="E69" s="88"/>
    </row>
    <row r="70" spans="1:5" x14ac:dyDescent="0.35">
      <c r="A70" s="5">
        <v>4310</v>
      </c>
      <c r="B70" s="101" t="s">
        <v>133</v>
      </c>
      <c r="C70" s="102">
        <v>0</v>
      </c>
      <c r="D70" s="103" t="str">
        <f t="shared" ref="D70:D72" si="9">IFERROR(C70/$C$70,"")</f>
        <v/>
      </c>
      <c r="E70" s="88"/>
    </row>
    <row r="71" spans="1:5" x14ac:dyDescent="0.35">
      <c r="A71" s="6">
        <v>4311</v>
      </c>
      <c r="B71" s="88" t="s">
        <v>134</v>
      </c>
      <c r="C71" s="104">
        <v>0</v>
      </c>
      <c r="D71" s="103" t="str">
        <f t="shared" si="9"/>
        <v/>
      </c>
      <c r="E71" s="88"/>
    </row>
    <row r="72" spans="1:5" x14ac:dyDescent="0.35">
      <c r="A72" s="6">
        <v>4319</v>
      </c>
      <c r="B72" s="88" t="s">
        <v>135</v>
      </c>
      <c r="C72" s="104">
        <v>0</v>
      </c>
      <c r="D72" s="103" t="str">
        <f t="shared" si="9"/>
        <v/>
      </c>
      <c r="E72" s="88"/>
    </row>
    <row r="73" spans="1:5" x14ac:dyDescent="0.35">
      <c r="A73" s="5">
        <v>4320</v>
      </c>
      <c r="B73" s="101" t="s">
        <v>136</v>
      </c>
      <c r="C73" s="102">
        <v>0</v>
      </c>
      <c r="D73" s="103" t="str">
        <f t="shared" ref="D73:D78" si="10">IFERROR(C73/$C$73,"")</f>
        <v/>
      </c>
      <c r="E73" s="88"/>
    </row>
    <row r="74" spans="1:5" x14ac:dyDescent="0.35">
      <c r="A74" s="6">
        <v>4321</v>
      </c>
      <c r="B74" s="88" t="s">
        <v>137</v>
      </c>
      <c r="C74" s="104">
        <v>0</v>
      </c>
      <c r="D74" s="103" t="str">
        <f t="shared" si="10"/>
        <v/>
      </c>
      <c r="E74" s="88"/>
    </row>
    <row r="75" spans="1:5" x14ac:dyDescent="0.35">
      <c r="A75" s="6">
        <v>4322</v>
      </c>
      <c r="B75" s="88" t="s">
        <v>138</v>
      </c>
      <c r="C75" s="104">
        <v>0</v>
      </c>
      <c r="D75" s="103" t="str">
        <f t="shared" si="10"/>
        <v/>
      </c>
      <c r="E75" s="88"/>
    </row>
    <row r="76" spans="1:5" x14ac:dyDescent="0.35">
      <c r="A76" s="6">
        <v>4323</v>
      </c>
      <c r="B76" s="88" t="s">
        <v>139</v>
      </c>
      <c r="C76" s="104">
        <v>0</v>
      </c>
      <c r="D76" s="103" t="str">
        <f t="shared" si="10"/>
        <v/>
      </c>
      <c r="E76" s="88"/>
    </row>
    <row r="77" spans="1:5" x14ac:dyDescent="0.35">
      <c r="A77" s="6">
        <v>4324</v>
      </c>
      <c r="B77" s="88" t="s">
        <v>140</v>
      </c>
      <c r="C77" s="104">
        <v>0</v>
      </c>
      <c r="D77" s="103" t="str">
        <f t="shared" si="10"/>
        <v/>
      </c>
      <c r="E77" s="88"/>
    </row>
    <row r="78" spans="1:5" x14ac:dyDescent="0.35">
      <c r="A78" s="6">
        <v>4325</v>
      </c>
      <c r="B78" s="88" t="s">
        <v>141</v>
      </c>
      <c r="C78" s="104">
        <v>0</v>
      </c>
      <c r="D78" s="103" t="str">
        <f t="shared" si="10"/>
        <v/>
      </c>
      <c r="E78" s="88"/>
    </row>
    <row r="79" spans="1:5" x14ac:dyDescent="0.35">
      <c r="A79" s="5">
        <v>4330</v>
      </c>
      <c r="B79" s="101" t="s">
        <v>142</v>
      </c>
      <c r="C79" s="102">
        <v>0</v>
      </c>
      <c r="D79" s="103" t="str">
        <f t="shared" ref="D79:D80" si="11">IFERROR(C79/$C$79,"")</f>
        <v/>
      </c>
      <c r="E79" s="88"/>
    </row>
    <row r="80" spans="1:5" x14ac:dyDescent="0.35">
      <c r="A80" s="6">
        <v>4331</v>
      </c>
      <c r="B80" s="88" t="s">
        <v>142</v>
      </c>
      <c r="C80" s="104">
        <v>0</v>
      </c>
      <c r="D80" s="103" t="str">
        <f t="shared" si="11"/>
        <v/>
      </c>
      <c r="E80" s="88"/>
    </row>
    <row r="81" spans="1:5" x14ac:dyDescent="0.35">
      <c r="A81" s="5">
        <v>4340</v>
      </c>
      <c r="B81" s="101" t="s">
        <v>143</v>
      </c>
      <c r="C81" s="102">
        <v>0</v>
      </c>
      <c r="D81" s="103" t="str">
        <f t="shared" ref="D81:D82" si="12">IFERROR(C81/$C$81,"")</f>
        <v/>
      </c>
      <c r="E81" s="88"/>
    </row>
    <row r="82" spans="1:5" x14ac:dyDescent="0.35">
      <c r="A82" s="6">
        <v>4341</v>
      </c>
      <c r="B82" s="88" t="s">
        <v>143</v>
      </c>
      <c r="C82" s="104">
        <v>0</v>
      </c>
      <c r="D82" s="103" t="str">
        <f t="shared" si="12"/>
        <v/>
      </c>
      <c r="E82" s="88"/>
    </row>
    <row r="83" spans="1:5" x14ac:dyDescent="0.35">
      <c r="A83" s="5">
        <v>4390</v>
      </c>
      <c r="B83" s="101" t="s">
        <v>144</v>
      </c>
      <c r="C83" s="102">
        <v>0</v>
      </c>
      <c r="D83" s="103" t="str">
        <f t="shared" ref="D83:D90" si="13">IFERROR(C83/$C$83,"")</f>
        <v/>
      </c>
      <c r="E83" s="88"/>
    </row>
    <row r="84" spans="1:5" x14ac:dyDescent="0.35">
      <c r="A84" s="6">
        <v>4392</v>
      </c>
      <c r="B84" s="88" t="s">
        <v>145</v>
      </c>
      <c r="C84" s="104">
        <v>0</v>
      </c>
      <c r="D84" s="103" t="str">
        <f t="shared" si="13"/>
        <v/>
      </c>
      <c r="E84" s="88"/>
    </row>
    <row r="85" spans="1:5" x14ac:dyDescent="0.35">
      <c r="A85" s="6">
        <v>4393</v>
      </c>
      <c r="B85" s="88" t="s">
        <v>146</v>
      </c>
      <c r="C85" s="104">
        <v>0</v>
      </c>
      <c r="D85" s="103" t="str">
        <f t="shared" si="13"/>
        <v/>
      </c>
      <c r="E85" s="88"/>
    </row>
    <row r="86" spans="1:5" x14ac:dyDescent="0.35">
      <c r="A86" s="6">
        <v>4394</v>
      </c>
      <c r="B86" s="88" t="s">
        <v>147</v>
      </c>
      <c r="C86" s="104">
        <v>0</v>
      </c>
      <c r="D86" s="103" t="str">
        <f t="shared" si="13"/>
        <v/>
      </c>
      <c r="E86" s="88"/>
    </row>
    <row r="87" spans="1:5" x14ac:dyDescent="0.35">
      <c r="A87" s="6">
        <v>4395</v>
      </c>
      <c r="B87" s="88" t="s">
        <v>148</v>
      </c>
      <c r="C87" s="104">
        <v>0</v>
      </c>
      <c r="D87" s="103" t="str">
        <f t="shared" si="13"/>
        <v/>
      </c>
      <c r="E87" s="88"/>
    </row>
    <row r="88" spans="1:5" x14ac:dyDescent="0.35">
      <c r="A88" s="6">
        <v>4396</v>
      </c>
      <c r="B88" s="88" t="s">
        <v>149</v>
      </c>
      <c r="C88" s="104">
        <v>0</v>
      </c>
      <c r="D88" s="103" t="str">
        <f t="shared" si="13"/>
        <v/>
      </c>
      <c r="E88" s="88"/>
    </row>
    <row r="89" spans="1:5" x14ac:dyDescent="0.35">
      <c r="A89" s="6">
        <v>4397</v>
      </c>
      <c r="B89" s="88" t="s">
        <v>150</v>
      </c>
      <c r="C89" s="104">
        <v>0</v>
      </c>
      <c r="D89" s="103" t="str">
        <f t="shared" si="13"/>
        <v/>
      </c>
      <c r="E89" s="88"/>
    </row>
    <row r="90" spans="1:5" x14ac:dyDescent="0.35">
      <c r="A90" s="6">
        <v>4399</v>
      </c>
      <c r="B90" s="88" t="s">
        <v>144</v>
      </c>
      <c r="C90" s="104">
        <v>0</v>
      </c>
      <c r="D90" s="103" t="str">
        <f t="shared" si="13"/>
        <v/>
      </c>
      <c r="E90" s="88"/>
    </row>
    <row r="91" spans="1:5" x14ac:dyDescent="0.35">
      <c r="A91" s="83"/>
      <c r="B91" s="83"/>
      <c r="C91" s="83"/>
      <c r="D91" s="99"/>
      <c r="E91" s="83"/>
    </row>
    <row r="92" spans="1:5" x14ac:dyDescent="0.35">
      <c r="A92" s="132" t="s">
        <v>151</v>
      </c>
      <c r="B92" s="132"/>
      <c r="C92" s="132"/>
      <c r="D92" s="132"/>
      <c r="E92" s="132"/>
    </row>
    <row r="93" spans="1:5" x14ac:dyDescent="0.35">
      <c r="A93" s="87" t="s">
        <v>69</v>
      </c>
      <c r="B93" s="87" t="s">
        <v>70</v>
      </c>
      <c r="C93" s="56" t="s">
        <v>71</v>
      </c>
      <c r="D93" s="100" t="s">
        <v>72</v>
      </c>
      <c r="E93" s="56" t="s">
        <v>73</v>
      </c>
    </row>
    <row r="94" spans="1:5" x14ac:dyDescent="0.35">
      <c r="A94" s="5">
        <v>5000</v>
      </c>
      <c r="B94" s="101" t="s">
        <v>12</v>
      </c>
      <c r="C94" s="102">
        <f>+C95+C123+C156+C166+C181</f>
        <v>85297052.88000001</v>
      </c>
      <c r="D94" s="103"/>
      <c r="E94" s="88"/>
    </row>
    <row r="95" spans="1:5" x14ac:dyDescent="0.35">
      <c r="A95" s="5">
        <v>5100</v>
      </c>
      <c r="B95" s="101" t="s">
        <v>152</v>
      </c>
      <c r="C95" s="102">
        <f>+C96+C103+C113</f>
        <v>83383373.590000004</v>
      </c>
      <c r="D95" s="103"/>
      <c r="E95" s="88"/>
    </row>
    <row r="96" spans="1:5" x14ac:dyDescent="0.35">
      <c r="A96" s="5">
        <v>5110</v>
      </c>
      <c r="B96" s="101" t="s">
        <v>153</v>
      </c>
      <c r="C96" s="102">
        <f>+C97+C98+C99+C100+C101</f>
        <v>46869110.180000007</v>
      </c>
      <c r="D96" s="103">
        <f t="shared" ref="D96:D102" si="14">IFERROR(C96/$C$96,"")</f>
        <v>1</v>
      </c>
      <c r="E96" s="88"/>
    </row>
    <row r="97" spans="1:5" x14ac:dyDescent="0.35">
      <c r="A97" s="6">
        <v>5111</v>
      </c>
      <c r="B97" s="88" t="s">
        <v>154</v>
      </c>
      <c r="C97" s="104">
        <v>21722652.609999999</v>
      </c>
      <c r="D97" s="103">
        <f t="shared" si="14"/>
        <v>0.46347482439019061</v>
      </c>
      <c r="E97" s="88"/>
    </row>
    <row r="98" spans="1:5" x14ac:dyDescent="0.35">
      <c r="A98" s="6">
        <v>5112</v>
      </c>
      <c r="B98" s="88" t="s">
        <v>155</v>
      </c>
      <c r="C98" s="104">
        <v>6604351.4199999999</v>
      </c>
      <c r="D98" s="103">
        <f t="shared" si="14"/>
        <v>0.14091053563074063</v>
      </c>
      <c r="E98" s="88"/>
    </row>
    <row r="99" spans="1:5" x14ac:dyDescent="0.35">
      <c r="A99" s="6">
        <v>5113</v>
      </c>
      <c r="B99" s="88" t="s">
        <v>156</v>
      </c>
      <c r="C99" s="104">
        <v>1042284.41</v>
      </c>
      <c r="D99" s="103">
        <f t="shared" si="14"/>
        <v>2.2238194964596614E-2</v>
      </c>
      <c r="E99" s="88"/>
    </row>
    <row r="100" spans="1:5" x14ac:dyDescent="0.35">
      <c r="A100" s="6">
        <v>5114</v>
      </c>
      <c r="B100" s="88" t="s">
        <v>157</v>
      </c>
      <c r="C100" s="104">
        <v>7451139.0800000001</v>
      </c>
      <c r="D100" s="103">
        <f t="shared" si="14"/>
        <v>0.15897760916270928</v>
      </c>
      <c r="E100" s="88"/>
    </row>
    <row r="101" spans="1:5" x14ac:dyDescent="0.35">
      <c r="A101" s="6">
        <v>5115</v>
      </c>
      <c r="B101" s="88" t="s">
        <v>158</v>
      </c>
      <c r="C101" s="104">
        <v>10048682.66</v>
      </c>
      <c r="D101" s="103">
        <f t="shared" si="14"/>
        <v>0.21439883585176267</v>
      </c>
      <c r="E101" s="88"/>
    </row>
    <row r="102" spans="1:5" x14ac:dyDescent="0.35">
      <c r="A102" s="6">
        <v>5116</v>
      </c>
      <c r="B102" s="88" t="s">
        <v>159</v>
      </c>
      <c r="C102" s="104">
        <v>0</v>
      </c>
      <c r="D102" s="103">
        <f t="shared" si="14"/>
        <v>0</v>
      </c>
      <c r="E102" s="88"/>
    </row>
    <row r="103" spans="1:5" x14ac:dyDescent="0.35">
      <c r="A103" s="5">
        <v>5120</v>
      </c>
      <c r="B103" s="101" t="s">
        <v>160</v>
      </c>
      <c r="C103" s="102">
        <f>+C104+C105+C106+C107+C108+C109+C110+C111+C112</f>
        <v>1305242.9900000005</v>
      </c>
      <c r="D103" s="103">
        <f t="shared" ref="D103:D112" si="15">IFERROR(C103/$C$103,"")</f>
        <v>1</v>
      </c>
      <c r="E103" s="88"/>
    </row>
    <row r="104" spans="1:5" x14ac:dyDescent="0.35">
      <c r="A104" s="6">
        <v>5121</v>
      </c>
      <c r="B104" s="88" t="s">
        <v>161</v>
      </c>
      <c r="C104" s="104">
        <v>381579.21</v>
      </c>
      <c r="D104" s="103">
        <f t="shared" si="15"/>
        <v>0.29234342794669971</v>
      </c>
      <c r="E104" s="88"/>
    </row>
    <row r="105" spans="1:5" x14ac:dyDescent="0.35">
      <c r="A105" s="6">
        <v>5122</v>
      </c>
      <c r="B105" s="88" t="s">
        <v>162</v>
      </c>
      <c r="C105" s="104">
        <v>280030.40000000002</v>
      </c>
      <c r="D105" s="103">
        <f t="shared" si="15"/>
        <v>0.21454273429961107</v>
      </c>
      <c r="E105" s="88"/>
    </row>
    <row r="106" spans="1:5" x14ac:dyDescent="0.35">
      <c r="A106" s="6">
        <v>5123</v>
      </c>
      <c r="B106" s="88" t="s">
        <v>163</v>
      </c>
      <c r="C106" s="104">
        <v>0</v>
      </c>
      <c r="D106" s="103">
        <f t="shared" si="15"/>
        <v>0</v>
      </c>
      <c r="E106" s="88"/>
    </row>
    <row r="107" spans="1:5" x14ac:dyDescent="0.35">
      <c r="A107" s="6">
        <v>5124</v>
      </c>
      <c r="B107" s="88" t="s">
        <v>164</v>
      </c>
      <c r="C107" s="104">
        <v>243040.15</v>
      </c>
      <c r="D107" s="103">
        <f t="shared" si="15"/>
        <v>0.18620299198082643</v>
      </c>
      <c r="E107" s="88"/>
    </row>
    <row r="108" spans="1:5" x14ac:dyDescent="0.35">
      <c r="A108" s="6">
        <v>5125</v>
      </c>
      <c r="B108" s="88" t="s">
        <v>165</v>
      </c>
      <c r="C108" s="104">
        <v>0</v>
      </c>
      <c r="D108" s="103">
        <f t="shared" si="15"/>
        <v>0</v>
      </c>
      <c r="E108" s="88"/>
    </row>
    <row r="109" spans="1:5" x14ac:dyDescent="0.35">
      <c r="A109" s="6">
        <v>5126</v>
      </c>
      <c r="B109" s="88" t="s">
        <v>166</v>
      </c>
      <c r="C109" s="104">
        <v>252418.25</v>
      </c>
      <c r="D109" s="103">
        <f t="shared" si="15"/>
        <v>0.19338793767434823</v>
      </c>
      <c r="E109" s="88"/>
    </row>
    <row r="110" spans="1:5" x14ac:dyDescent="0.35">
      <c r="A110" s="6">
        <v>5127</v>
      </c>
      <c r="B110" s="88" t="s">
        <v>167</v>
      </c>
      <c r="C110" s="104">
        <v>94085.37</v>
      </c>
      <c r="D110" s="103">
        <f t="shared" si="15"/>
        <v>7.2082647231838395E-2</v>
      </c>
      <c r="E110" s="88"/>
    </row>
    <row r="111" spans="1:5" x14ac:dyDescent="0.35">
      <c r="A111" s="6">
        <v>5128</v>
      </c>
      <c r="B111" s="88" t="s">
        <v>168</v>
      </c>
      <c r="C111" s="104">
        <v>0</v>
      </c>
      <c r="D111" s="103">
        <f t="shared" si="15"/>
        <v>0</v>
      </c>
      <c r="E111" s="88"/>
    </row>
    <row r="112" spans="1:5" x14ac:dyDescent="0.35">
      <c r="A112" s="6">
        <v>5129</v>
      </c>
      <c r="B112" s="88" t="s">
        <v>169</v>
      </c>
      <c r="C112" s="104">
        <v>54089.61</v>
      </c>
      <c r="D112" s="103">
        <f t="shared" si="15"/>
        <v>4.1440260866675856E-2</v>
      </c>
      <c r="E112" s="88"/>
    </row>
    <row r="113" spans="1:5" x14ac:dyDescent="0.35">
      <c r="A113" s="5">
        <v>5130</v>
      </c>
      <c r="B113" s="101" t="s">
        <v>170</v>
      </c>
      <c r="C113" s="102">
        <f>+C114+C115+C116+C117+C118+C119+C120+C121+C122</f>
        <v>35209020.420000002</v>
      </c>
      <c r="D113" s="103">
        <f t="shared" ref="D113:D122" si="16">IFERROR(C113/$C$113,"")</f>
        <v>1</v>
      </c>
      <c r="E113" s="88"/>
    </row>
    <row r="114" spans="1:5" x14ac:dyDescent="0.35">
      <c r="A114" s="6">
        <v>5131</v>
      </c>
      <c r="B114" s="88" t="s">
        <v>171</v>
      </c>
      <c r="C114" s="104">
        <v>1188363.3899999999</v>
      </c>
      <c r="D114" s="103">
        <f t="shared" si="16"/>
        <v>3.3751674310284599E-2</v>
      </c>
      <c r="E114" s="88"/>
    </row>
    <row r="115" spans="1:5" x14ac:dyDescent="0.35">
      <c r="A115" s="6">
        <v>5132</v>
      </c>
      <c r="B115" s="88" t="s">
        <v>172</v>
      </c>
      <c r="C115" s="104">
        <v>48243.1</v>
      </c>
      <c r="D115" s="103">
        <f t="shared" si="16"/>
        <v>1.3701914857192723E-3</v>
      </c>
      <c r="E115" s="88"/>
    </row>
    <row r="116" spans="1:5" x14ac:dyDescent="0.35">
      <c r="A116" s="6">
        <v>5133</v>
      </c>
      <c r="B116" s="88" t="s">
        <v>173</v>
      </c>
      <c r="C116" s="104">
        <v>3095610.66</v>
      </c>
      <c r="D116" s="103">
        <f t="shared" si="16"/>
        <v>8.7920953865606014E-2</v>
      </c>
      <c r="E116" s="88"/>
    </row>
    <row r="117" spans="1:5" x14ac:dyDescent="0.35">
      <c r="A117" s="6">
        <v>5134</v>
      </c>
      <c r="B117" s="88" t="s">
        <v>174</v>
      </c>
      <c r="C117" s="104">
        <v>210703.04</v>
      </c>
      <c r="D117" s="103">
        <f t="shared" si="16"/>
        <v>5.9843482575366687E-3</v>
      </c>
      <c r="E117" s="88"/>
    </row>
    <row r="118" spans="1:5" x14ac:dyDescent="0.35">
      <c r="A118" s="6">
        <v>5135</v>
      </c>
      <c r="B118" s="88" t="s">
        <v>175</v>
      </c>
      <c r="C118" s="104">
        <v>1159754.1200000001</v>
      </c>
      <c r="D118" s="103">
        <f t="shared" si="16"/>
        <v>3.2939119184958003E-2</v>
      </c>
      <c r="E118" s="88"/>
    </row>
    <row r="119" spans="1:5" x14ac:dyDescent="0.35">
      <c r="A119" s="6">
        <v>5136</v>
      </c>
      <c r="B119" s="88" t="s">
        <v>176</v>
      </c>
      <c r="C119" s="104">
        <v>5820402.2999999998</v>
      </c>
      <c r="D119" s="103">
        <f t="shared" si="16"/>
        <v>0.16530997541453327</v>
      </c>
      <c r="E119" s="88"/>
    </row>
    <row r="120" spans="1:5" x14ac:dyDescent="0.35">
      <c r="A120" s="6">
        <v>5137</v>
      </c>
      <c r="B120" s="88" t="s">
        <v>177</v>
      </c>
      <c r="C120" s="104">
        <v>166886.66</v>
      </c>
      <c r="D120" s="103">
        <f t="shared" si="16"/>
        <v>4.7398836437154137E-3</v>
      </c>
      <c r="E120" s="88"/>
    </row>
    <row r="121" spans="1:5" x14ac:dyDescent="0.35">
      <c r="A121" s="6">
        <v>5138</v>
      </c>
      <c r="B121" s="88" t="s">
        <v>178</v>
      </c>
      <c r="C121" s="104">
        <v>21416088.510000002</v>
      </c>
      <c r="D121" s="103">
        <f t="shared" si="16"/>
        <v>0.60825573260864951</v>
      </c>
      <c r="E121" s="88"/>
    </row>
    <row r="122" spans="1:5" x14ac:dyDescent="0.35">
      <c r="A122" s="6">
        <v>5139</v>
      </c>
      <c r="B122" s="88" t="s">
        <v>179</v>
      </c>
      <c r="C122" s="104">
        <v>2102968.64</v>
      </c>
      <c r="D122" s="103">
        <f t="shared" si="16"/>
        <v>5.9728121228997261E-2</v>
      </c>
      <c r="E122" s="88"/>
    </row>
    <row r="123" spans="1:5" x14ac:dyDescent="0.35">
      <c r="A123" s="5">
        <v>5200</v>
      </c>
      <c r="B123" s="101" t="s">
        <v>180</v>
      </c>
      <c r="C123" s="102">
        <f>+C124+C127+C130+C133+C138+C142+C145+C147+C153</f>
        <v>774555.73</v>
      </c>
      <c r="D123" s="103"/>
      <c r="E123" s="88"/>
    </row>
    <row r="124" spans="1:5" x14ac:dyDescent="0.35">
      <c r="A124" s="5">
        <v>5210</v>
      </c>
      <c r="B124" s="101" t="s">
        <v>181</v>
      </c>
      <c r="C124" s="102">
        <v>0</v>
      </c>
      <c r="D124" s="103" t="str">
        <f t="shared" ref="D124:D126" si="17">IFERROR(C124/$C$124,"")</f>
        <v/>
      </c>
      <c r="E124" s="88"/>
    </row>
    <row r="125" spans="1:5" x14ac:dyDescent="0.35">
      <c r="A125" s="6">
        <v>5211</v>
      </c>
      <c r="B125" s="88" t="s">
        <v>182</v>
      </c>
      <c r="C125" s="104">
        <v>0</v>
      </c>
      <c r="D125" s="103" t="str">
        <f t="shared" si="17"/>
        <v/>
      </c>
      <c r="E125" s="88"/>
    </row>
    <row r="126" spans="1:5" x14ac:dyDescent="0.35">
      <c r="A126" s="6">
        <v>5212</v>
      </c>
      <c r="B126" s="88" t="s">
        <v>183</v>
      </c>
      <c r="C126" s="104">
        <v>0</v>
      </c>
      <c r="D126" s="103" t="str">
        <f t="shared" si="17"/>
        <v/>
      </c>
      <c r="E126" s="88"/>
    </row>
    <row r="127" spans="1:5" x14ac:dyDescent="0.35">
      <c r="A127" s="5">
        <v>5220</v>
      </c>
      <c r="B127" s="101" t="s">
        <v>184</v>
      </c>
      <c r="C127" s="102">
        <v>0</v>
      </c>
      <c r="D127" s="103" t="str">
        <f t="shared" ref="D127:D129" si="18">IFERROR(C127/$C$127,"")</f>
        <v/>
      </c>
      <c r="E127" s="88"/>
    </row>
    <row r="128" spans="1:5" x14ac:dyDescent="0.35">
      <c r="A128" s="6">
        <v>5221</v>
      </c>
      <c r="B128" s="88" t="s">
        <v>185</v>
      </c>
      <c r="C128" s="104">
        <v>0</v>
      </c>
      <c r="D128" s="103" t="str">
        <f t="shared" si="18"/>
        <v/>
      </c>
      <c r="E128" s="88"/>
    </row>
    <row r="129" spans="1:5" x14ac:dyDescent="0.35">
      <c r="A129" s="6">
        <v>5222</v>
      </c>
      <c r="B129" s="88" t="s">
        <v>186</v>
      </c>
      <c r="C129" s="104">
        <v>0</v>
      </c>
      <c r="D129" s="103" t="str">
        <f t="shared" si="18"/>
        <v/>
      </c>
      <c r="E129" s="88"/>
    </row>
    <row r="130" spans="1:5" x14ac:dyDescent="0.35">
      <c r="A130" s="5">
        <v>5230</v>
      </c>
      <c r="B130" s="101" t="s">
        <v>129</v>
      </c>
      <c r="C130" s="102">
        <v>0</v>
      </c>
      <c r="D130" s="103" t="str">
        <f t="shared" ref="D130:D132" si="19">IFERROR(C130/$C$130,"")</f>
        <v/>
      </c>
      <c r="E130" s="88"/>
    </row>
    <row r="131" spans="1:5" x14ac:dyDescent="0.35">
      <c r="A131" s="6">
        <v>5231</v>
      </c>
      <c r="B131" s="88" t="s">
        <v>187</v>
      </c>
      <c r="C131" s="104">
        <v>0</v>
      </c>
      <c r="D131" s="103" t="str">
        <f t="shared" si="19"/>
        <v/>
      </c>
      <c r="E131" s="88"/>
    </row>
    <row r="132" spans="1:5" x14ac:dyDescent="0.35">
      <c r="A132" s="6">
        <v>5232</v>
      </c>
      <c r="B132" s="88" t="s">
        <v>188</v>
      </c>
      <c r="C132" s="104">
        <v>0</v>
      </c>
      <c r="D132" s="103" t="str">
        <f t="shared" si="19"/>
        <v/>
      </c>
      <c r="E132" s="88"/>
    </row>
    <row r="133" spans="1:5" x14ac:dyDescent="0.35">
      <c r="A133" s="5">
        <v>5240</v>
      </c>
      <c r="B133" s="101" t="s">
        <v>189</v>
      </c>
      <c r="C133" s="102">
        <f>+C134+C135+C136+C137</f>
        <v>774555.73</v>
      </c>
      <c r="D133" s="103">
        <f t="shared" ref="D133:D137" si="20">IFERROR(C133/$C$133,"")</f>
        <v>1</v>
      </c>
      <c r="E133" s="88"/>
    </row>
    <row r="134" spans="1:5" x14ac:dyDescent="0.35">
      <c r="A134" s="6">
        <v>5241</v>
      </c>
      <c r="B134" s="88" t="s">
        <v>190</v>
      </c>
      <c r="C134" s="104">
        <v>774555.73</v>
      </c>
      <c r="D134" s="103">
        <f t="shared" si="20"/>
        <v>1</v>
      </c>
      <c r="E134" s="88"/>
    </row>
    <row r="135" spans="1:5" x14ac:dyDescent="0.35">
      <c r="A135" s="6">
        <v>5242</v>
      </c>
      <c r="B135" s="88" t="s">
        <v>191</v>
      </c>
      <c r="C135" s="104">
        <v>0</v>
      </c>
      <c r="D135" s="103">
        <f t="shared" si="20"/>
        <v>0</v>
      </c>
      <c r="E135" s="88"/>
    </row>
    <row r="136" spans="1:5" x14ac:dyDescent="0.35">
      <c r="A136" s="6">
        <v>5243</v>
      </c>
      <c r="B136" s="88" t="s">
        <v>192</v>
      </c>
      <c r="C136" s="104">
        <v>0</v>
      </c>
      <c r="D136" s="103">
        <f t="shared" si="20"/>
        <v>0</v>
      </c>
      <c r="E136" s="88"/>
    </row>
    <row r="137" spans="1:5" x14ac:dyDescent="0.35">
      <c r="A137" s="6">
        <v>5244</v>
      </c>
      <c r="B137" s="88" t="s">
        <v>193</v>
      </c>
      <c r="C137" s="104">
        <v>0</v>
      </c>
      <c r="D137" s="103">
        <f t="shared" si="20"/>
        <v>0</v>
      </c>
      <c r="E137" s="88"/>
    </row>
    <row r="138" spans="1:5" x14ac:dyDescent="0.35">
      <c r="A138" s="5">
        <v>5250</v>
      </c>
      <c r="B138" s="101" t="s">
        <v>130</v>
      </c>
      <c r="C138" s="102">
        <v>0</v>
      </c>
      <c r="D138" s="103" t="str">
        <f t="shared" ref="D138:D141" si="21">IFERROR(C138/$C$138,"")</f>
        <v/>
      </c>
      <c r="E138" s="88"/>
    </row>
    <row r="139" spans="1:5" x14ac:dyDescent="0.35">
      <c r="A139" s="6">
        <v>5251</v>
      </c>
      <c r="B139" s="88" t="s">
        <v>194</v>
      </c>
      <c r="C139" s="104">
        <v>0</v>
      </c>
      <c r="D139" s="103" t="str">
        <f t="shared" si="21"/>
        <v/>
      </c>
      <c r="E139" s="88"/>
    </row>
    <row r="140" spans="1:5" x14ac:dyDescent="0.35">
      <c r="A140" s="6">
        <v>5252</v>
      </c>
      <c r="B140" s="88" t="s">
        <v>195</v>
      </c>
      <c r="C140" s="104">
        <v>0</v>
      </c>
      <c r="D140" s="103" t="str">
        <f t="shared" si="21"/>
        <v/>
      </c>
      <c r="E140" s="88"/>
    </row>
    <row r="141" spans="1:5" x14ac:dyDescent="0.35">
      <c r="A141" s="6">
        <v>5259</v>
      </c>
      <c r="B141" s="88" t="s">
        <v>196</v>
      </c>
      <c r="C141" s="104">
        <v>0</v>
      </c>
      <c r="D141" s="103" t="str">
        <f t="shared" si="21"/>
        <v/>
      </c>
      <c r="E141" s="88"/>
    </row>
    <row r="142" spans="1:5" x14ac:dyDescent="0.35">
      <c r="A142" s="5">
        <v>5260</v>
      </c>
      <c r="B142" s="101" t="s">
        <v>197</v>
      </c>
      <c r="C142" s="102">
        <v>0</v>
      </c>
      <c r="D142" s="103" t="str">
        <f t="shared" ref="D142:D144" si="22">IFERROR(C142/$C$142,"")</f>
        <v/>
      </c>
      <c r="E142" s="88"/>
    </row>
    <row r="143" spans="1:5" x14ac:dyDescent="0.35">
      <c r="A143" s="6">
        <v>5261</v>
      </c>
      <c r="B143" s="88" t="s">
        <v>198</v>
      </c>
      <c r="C143" s="104">
        <v>0</v>
      </c>
      <c r="D143" s="103" t="str">
        <f t="shared" si="22"/>
        <v/>
      </c>
      <c r="E143" s="88"/>
    </row>
    <row r="144" spans="1:5" x14ac:dyDescent="0.35">
      <c r="A144" s="6">
        <v>5262</v>
      </c>
      <c r="B144" s="88" t="s">
        <v>199</v>
      </c>
      <c r="C144" s="104">
        <v>0</v>
      </c>
      <c r="D144" s="103" t="str">
        <f t="shared" si="22"/>
        <v/>
      </c>
      <c r="E144" s="88"/>
    </row>
    <row r="145" spans="1:5" x14ac:dyDescent="0.35">
      <c r="A145" s="5">
        <v>5270</v>
      </c>
      <c r="B145" s="101" t="s">
        <v>200</v>
      </c>
      <c r="C145" s="102">
        <v>0</v>
      </c>
      <c r="D145" s="103" t="str">
        <f t="shared" ref="D145:D146" si="23">IFERROR(C145/$C$145,"")</f>
        <v/>
      </c>
      <c r="E145" s="88"/>
    </row>
    <row r="146" spans="1:5" x14ac:dyDescent="0.35">
      <c r="A146" s="6">
        <v>5271</v>
      </c>
      <c r="B146" s="88" t="s">
        <v>201</v>
      </c>
      <c r="C146" s="104">
        <v>0</v>
      </c>
      <c r="D146" s="103" t="str">
        <f t="shared" si="23"/>
        <v/>
      </c>
      <c r="E146" s="88"/>
    </row>
    <row r="147" spans="1:5" x14ac:dyDescent="0.35">
      <c r="A147" s="5">
        <v>5280</v>
      </c>
      <c r="B147" s="101" t="s">
        <v>202</v>
      </c>
      <c r="C147" s="102">
        <v>0</v>
      </c>
      <c r="D147" s="103" t="str">
        <f t="shared" ref="D147:D152" si="24">IFERROR(C147/$C$147,"")</f>
        <v/>
      </c>
      <c r="E147" s="88"/>
    </row>
    <row r="148" spans="1:5" x14ac:dyDescent="0.35">
      <c r="A148" s="6">
        <v>5281</v>
      </c>
      <c r="B148" s="88" t="s">
        <v>203</v>
      </c>
      <c r="C148" s="104">
        <v>0</v>
      </c>
      <c r="D148" s="103" t="str">
        <f t="shared" si="24"/>
        <v/>
      </c>
      <c r="E148" s="88"/>
    </row>
    <row r="149" spans="1:5" x14ac:dyDescent="0.35">
      <c r="A149" s="6">
        <v>5282</v>
      </c>
      <c r="B149" s="88" t="s">
        <v>204</v>
      </c>
      <c r="C149" s="104">
        <v>0</v>
      </c>
      <c r="D149" s="103" t="str">
        <f t="shared" si="24"/>
        <v/>
      </c>
      <c r="E149" s="88"/>
    </row>
    <row r="150" spans="1:5" x14ac:dyDescent="0.35">
      <c r="A150" s="6">
        <v>5283</v>
      </c>
      <c r="B150" s="88" t="s">
        <v>205</v>
      </c>
      <c r="C150" s="104">
        <v>0</v>
      </c>
      <c r="D150" s="103" t="str">
        <f t="shared" si="24"/>
        <v/>
      </c>
      <c r="E150" s="88"/>
    </row>
    <row r="151" spans="1:5" x14ac:dyDescent="0.35">
      <c r="A151" s="6">
        <v>5284</v>
      </c>
      <c r="B151" s="88" t="s">
        <v>206</v>
      </c>
      <c r="C151" s="104">
        <v>0</v>
      </c>
      <c r="D151" s="103" t="str">
        <f t="shared" si="24"/>
        <v/>
      </c>
      <c r="E151" s="88"/>
    </row>
    <row r="152" spans="1:5" x14ac:dyDescent="0.35">
      <c r="A152" s="6">
        <v>5285</v>
      </c>
      <c r="B152" s="88" t="s">
        <v>207</v>
      </c>
      <c r="C152" s="104">
        <v>0</v>
      </c>
      <c r="D152" s="103" t="str">
        <f t="shared" si="24"/>
        <v/>
      </c>
      <c r="E152" s="88"/>
    </row>
    <row r="153" spans="1:5" x14ac:dyDescent="0.35">
      <c r="A153" s="5">
        <v>5290</v>
      </c>
      <c r="B153" s="101" t="s">
        <v>208</v>
      </c>
      <c r="C153" s="102">
        <v>0</v>
      </c>
      <c r="D153" s="103" t="str">
        <f t="shared" ref="D153:D155" si="25">IFERROR(C153/$C$153,"")</f>
        <v/>
      </c>
      <c r="E153" s="88"/>
    </row>
    <row r="154" spans="1:5" x14ac:dyDescent="0.35">
      <c r="A154" s="6">
        <v>5291</v>
      </c>
      <c r="B154" s="88" t="s">
        <v>209</v>
      </c>
      <c r="C154" s="104">
        <v>0</v>
      </c>
      <c r="D154" s="103" t="str">
        <f t="shared" si="25"/>
        <v/>
      </c>
      <c r="E154" s="88"/>
    </row>
    <row r="155" spans="1:5" x14ac:dyDescent="0.35">
      <c r="A155" s="6">
        <v>5292</v>
      </c>
      <c r="B155" s="88" t="s">
        <v>210</v>
      </c>
      <c r="C155" s="104">
        <v>0</v>
      </c>
      <c r="D155" s="103" t="str">
        <f t="shared" si="25"/>
        <v/>
      </c>
      <c r="E155" s="88"/>
    </row>
    <row r="156" spans="1:5" x14ac:dyDescent="0.35">
      <c r="A156" s="5">
        <v>5300</v>
      </c>
      <c r="B156" s="101" t="s">
        <v>211</v>
      </c>
      <c r="C156" s="102">
        <v>0</v>
      </c>
      <c r="D156" s="103"/>
      <c r="E156" s="88"/>
    </row>
    <row r="157" spans="1:5" x14ac:dyDescent="0.35">
      <c r="A157" s="5">
        <v>5310</v>
      </c>
      <c r="B157" s="101" t="s">
        <v>122</v>
      </c>
      <c r="C157" s="102">
        <v>0</v>
      </c>
      <c r="D157" s="103" t="str">
        <f t="shared" ref="D157:D159" si="26">IFERROR(C157/$C$157,"")</f>
        <v/>
      </c>
      <c r="E157" s="88"/>
    </row>
    <row r="158" spans="1:5" x14ac:dyDescent="0.35">
      <c r="A158" s="6">
        <v>5311</v>
      </c>
      <c r="B158" s="88" t="s">
        <v>212</v>
      </c>
      <c r="C158" s="104">
        <v>0</v>
      </c>
      <c r="D158" s="103" t="str">
        <f t="shared" si="26"/>
        <v/>
      </c>
      <c r="E158" s="88"/>
    </row>
    <row r="159" spans="1:5" x14ac:dyDescent="0.35">
      <c r="A159" s="6">
        <v>5312</v>
      </c>
      <c r="B159" s="88" t="s">
        <v>213</v>
      </c>
      <c r="C159" s="104">
        <v>0</v>
      </c>
      <c r="D159" s="103" t="str">
        <f t="shared" si="26"/>
        <v/>
      </c>
      <c r="E159" s="88"/>
    </row>
    <row r="160" spans="1:5" x14ac:dyDescent="0.35">
      <c r="A160" s="5">
        <v>5320</v>
      </c>
      <c r="B160" s="101" t="s">
        <v>123</v>
      </c>
      <c r="C160" s="102">
        <v>0</v>
      </c>
      <c r="D160" s="103" t="str">
        <f t="shared" ref="D160:D162" si="27">IFERROR(C160/$C$160,"")</f>
        <v/>
      </c>
      <c r="E160" s="88"/>
    </row>
    <row r="161" spans="1:5" x14ac:dyDescent="0.35">
      <c r="A161" s="6">
        <v>5321</v>
      </c>
      <c r="B161" s="88" t="s">
        <v>214</v>
      </c>
      <c r="C161" s="104">
        <v>0</v>
      </c>
      <c r="D161" s="103" t="str">
        <f t="shared" si="27"/>
        <v/>
      </c>
      <c r="E161" s="88"/>
    </row>
    <row r="162" spans="1:5" x14ac:dyDescent="0.35">
      <c r="A162" s="6">
        <v>5322</v>
      </c>
      <c r="B162" s="88" t="s">
        <v>215</v>
      </c>
      <c r="C162" s="104">
        <v>0</v>
      </c>
      <c r="D162" s="103" t="str">
        <f t="shared" si="27"/>
        <v/>
      </c>
      <c r="E162" s="88"/>
    </row>
    <row r="163" spans="1:5" x14ac:dyDescent="0.35">
      <c r="A163" s="5">
        <v>5330</v>
      </c>
      <c r="B163" s="101" t="s">
        <v>124</v>
      </c>
      <c r="C163" s="102">
        <v>0</v>
      </c>
      <c r="D163" s="103" t="str">
        <f t="shared" ref="D163:D165" si="28">IFERROR(C163/$C$163,"")</f>
        <v/>
      </c>
      <c r="E163" s="88"/>
    </row>
    <row r="164" spans="1:5" x14ac:dyDescent="0.35">
      <c r="A164" s="6">
        <v>5331</v>
      </c>
      <c r="B164" s="88" t="s">
        <v>216</v>
      </c>
      <c r="C164" s="104">
        <v>0</v>
      </c>
      <c r="D164" s="103" t="str">
        <f t="shared" si="28"/>
        <v/>
      </c>
      <c r="E164" s="88"/>
    </row>
    <row r="165" spans="1:5" x14ac:dyDescent="0.35">
      <c r="A165" s="6">
        <v>5332</v>
      </c>
      <c r="B165" s="88" t="s">
        <v>217</v>
      </c>
      <c r="C165" s="104">
        <v>0</v>
      </c>
      <c r="D165" s="103" t="str">
        <f t="shared" si="28"/>
        <v/>
      </c>
      <c r="E165" s="88"/>
    </row>
    <row r="166" spans="1:5" x14ac:dyDescent="0.35">
      <c r="A166" s="5">
        <v>5400</v>
      </c>
      <c r="B166" s="101" t="s">
        <v>218</v>
      </c>
      <c r="C166" s="102">
        <v>0</v>
      </c>
      <c r="D166" s="103"/>
      <c r="E166" s="88"/>
    </row>
    <row r="167" spans="1:5" x14ac:dyDescent="0.35">
      <c r="A167" s="5">
        <v>5410</v>
      </c>
      <c r="B167" s="101" t="s">
        <v>219</v>
      </c>
      <c r="C167" s="102">
        <v>0</v>
      </c>
      <c r="D167" s="103" t="str">
        <f t="shared" ref="D167:D169" si="29">IFERROR(C167/$C$167,"")</f>
        <v/>
      </c>
      <c r="E167" s="88"/>
    </row>
    <row r="168" spans="1:5" x14ac:dyDescent="0.35">
      <c r="A168" s="6">
        <v>5411</v>
      </c>
      <c r="B168" s="88" t="s">
        <v>220</v>
      </c>
      <c r="C168" s="104">
        <v>0</v>
      </c>
      <c r="D168" s="103" t="str">
        <f t="shared" si="29"/>
        <v/>
      </c>
      <c r="E168" s="88"/>
    </row>
    <row r="169" spans="1:5" x14ac:dyDescent="0.35">
      <c r="A169" s="6">
        <v>5412</v>
      </c>
      <c r="B169" s="88" t="s">
        <v>221</v>
      </c>
      <c r="C169" s="104">
        <v>0</v>
      </c>
      <c r="D169" s="103" t="str">
        <f t="shared" si="29"/>
        <v/>
      </c>
      <c r="E169" s="88"/>
    </row>
    <row r="170" spans="1:5" x14ac:dyDescent="0.35">
      <c r="A170" s="5">
        <v>5420</v>
      </c>
      <c r="B170" s="101" t="s">
        <v>222</v>
      </c>
      <c r="C170" s="102">
        <v>0</v>
      </c>
      <c r="D170" s="103" t="str">
        <f t="shared" ref="D170:D172" si="30">IFERROR(C170/$C$170,"")</f>
        <v/>
      </c>
      <c r="E170" s="88"/>
    </row>
    <row r="171" spans="1:5" x14ac:dyDescent="0.35">
      <c r="A171" s="6">
        <v>5421</v>
      </c>
      <c r="B171" s="88" t="s">
        <v>223</v>
      </c>
      <c r="C171" s="104">
        <v>0</v>
      </c>
      <c r="D171" s="103" t="str">
        <f t="shared" si="30"/>
        <v/>
      </c>
      <c r="E171" s="88"/>
    </row>
    <row r="172" spans="1:5" x14ac:dyDescent="0.35">
      <c r="A172" s="6">
        <v>5422</v>
      </c>
      <c r="B172" s="88" t="s">
        <v>224</v>
      </c>
      <c r="C172" s="104">
        <v>0</v>
      </c>
      <c r="D172" s="103" t="str">
        <f t="shared" si="30"/>
        <v/>
      </c>
      <c r="E172" s="88"/>
    </row>
    <row r="173" spans="1:5" x14ac:dyDescent="0.35">
      <c r="A173" s="5">
        <v>5430</v>
      </c>
      <c r="B173" s="101" t="s">
        <v>225</v>
      </c>
      <c r="C173" s="102">
        <v>0</v>
      </c>
      <c r="D173" s="103" t="str">
        <f t="shared" ref="D173:D175" si="31">IFERROR(C173/$C$173,"")</f>
        <v/>
      </c>
      <c r="E173" s="88"/>
    </row>
    <row r="174" spans="1:5" x14ac:dyDescent="0.35">
      <c r="A174" s="6">
        <v>5431</v>
      </c>
      <c r="B174" s="88" t="s">
        <v>226</v>
      </c>
      <c r="C174" s="104">
        <v>0</v>
      </c>
      <c r="D174" s="103" t="str">
        <f t="shared" si="31"/>
        <v/>
      </c>
      <c r="E174" s="88"/>
    </row>
    <row r="175" spans="1:5" x14ac:dyDescent="0.35">
      <c r="A175" s="6">
        <v>5432</v>
      </c>
      <c r="B175" s="88" t="s">
        <v>227</v>
      </c>
      <c r="C175" s="104">
        <v>0</v>
      </c>
      <c r="D175" s="103" t="str">
        <f t="shared" si="31"/>
        <v/>
      </c>
      <c r="E175" s="88"/>
    </row>
    <row r="176" spans="1:5" x14ac:dyDescent="0.35">
      <c r="A176" s="5">
        <v>5440</v>
      </c>
      <c r="B176" s="101" t="s">
        <v>228</v>
      </c>
      <c r="C176" s="102">
        <v>0</v>
      </c>
      <c r="D176" s="103" t="str">
        <f t="shared" ref="D176:D177" si="32">IFERROR(C176/$C$176,"")</f>
        <v/>
      </c>
      <c r="E176" s="88"/>
    </row>
    <row r="177" spans="1:5" x14ac:dyDescent="0.35">
      <c r="A177" s="6">
        <v>5441</v>
      </c>
      <c r="B177" s="88" t="s">
        <v>228</v>
      </c>
      <c r="C177" s="104">
        <v>0</v>
      </c>
      <c r="D177" s="103" t="str">
        <f t="shared" si="32"/>
        <v/>
      </c>
      <c r="E177" s="88"/>
    </row>
    <row r="178" spans="1:5" x14ac:dyDescent="0.35">
      <c r="A178" s="5">
        <v>5450</v>
      </c>
      <c r="B178" s="101" t="s">
        <v>229</v>
      </c>
      <c r="C178" s="102">
        <v>0</v>
      </c>
      <c r="D178" s="103" t="str">
        <f t="shared" ref="D178:D180" si="33">IFERROR(C178/$C$178,"")</f>
        <v/>
      </c>
      <c r="E178" s="88"/>
    </row>
    <row r="179" spans="1:5" x14ac:dyDescent="0.35">
      <c r="A179" s="6">
        <v>5451</v>
      </c>
      <c r="B179" s="88" t="s">
        <v>230</v>
      </c>
      <c r="C179" s="104">
        <v>0</v>
      </c>
      <c r="D179" s="103" t="str">
        <f t="shared" si="33"/>
        <v/>
      </c>
      <c r="E179" s="88"/>
    </row>
    <row r="180" spans="1:5" x14ac:dyDescent="0.35">
      <c r="A180" s="6">
        <v>5452</v>
      </c>
      <c r="B180" s="88" t="s">
        <v>231</v>
      </c>
      <c r="C180" s="104">
        <v>0</v>
      </c>
      <c r="D180" s="103" t="str">
        <f t="shared" si="33"/>
        <v/>
      </c>
      <c r="E180" s="88"/>
    </row>
    <row r="181" spans="1:5" x14ac:dyDescent="0.35">
      <c r="A181" s="5">
        <v>5500</v>
      </c>
      <c r="B181" s="101" t="s">
        <v>232</v>
      </c>
      <c r="C181" s="102">
        <f>+C182+C191+C194+C200</f>
        <v>1139123.56</v>
      </c>
      <c r="D181" s="103"/>
      <c r="E181" s="88"/>
    </row>
    <row r="182" spans="1:5" x14ac:dyDescent="0.35">
      <c r="A182" s="5">
        <v>5510</v>
      </c>
      <c r="B182" s="101" t="s">
        <v>233</v>
      </c>
      <c r="C182" s="102">
        <f>+C187+C189</f>
        <v>1139123.56</v>
      </c>
      <c r="D182" s="103">
        <f t="shared" ref="D182:D190" si="34">IFERROR(C182/$C$182,"")</f>
        <v>1</v>
      </c>
      <c r="E182" s="88"/>
    </row>
    <row r="183" spans="1:5" x14ac:dyDescent="0.35">
      <c r="A183" s="6">
        <v>5511</v>
      </c>
      <c r="B183" s="88" t="s">
        <v>234</v>
      </c>
      <c r="C183" s="104">
        <v>0</v>
      </c>
      <c r="D183" s="103">
        <f t="shared" si="34"/>
        <v>0</v>
      </c>
      <c r="E183" s="88"/>
    </row>
    <row r="184" spans="1:5" x14ac:dyDescent="0.35">
      <c r="A184" s="6">
        <v>5512</v>
      </c>
      <c r="B184" s="88" t="s">
        <v>235</v>
      </c>
      <c r="C184" s="104">
        <v>0</v>
      </c>
      <c r="D184" s="103">
        <f t="shared" si="34"/>
        <v>0</v>
      </c>
      <c r="E184" s="88"/>
    </row>
    <row r="185" spans="1:5" x14ac:dyDescent="0.35">
      <c r="A185" s="6">
        <v>5513</v>
      </c>
      <c r="B185" s="88" t="s">
        <v>236</v>
      </c>
      <c r="C185" s="104">
        <v>0</v>
      </c>
      <c r="D185" s="103">
        <f t="shared" si="34"/>
        <v>0</v>
      </c>
      <c r="E185" s="88"/>
    </row>
    <row r="186" spans="1:5" x14ac:dyDescent="0.35">
      <c r="A186" s="6">
        <v>5514</v>
      </c>
      <c r="B186" s="88" t="s">
        <v>237</v>
      </c>
      <c r="C186" s="104">
        <v>0</v>
      </c>
      <c r="D186" s="103">
        <f t="shared" si="34"/>
        <v>0</v>
      </c>
      <c r="E186" s="88"/>
    </row>
    <row r="187" spans="1:5" x14ac:dyDescent="0.35">
      <c r="A187" s="6">
        <v>5515</v>
      </c>
      <c r="B187" s="88" t="s">
        <v>238</v>
      </c>
      <c r="C187" s="104">
        <v>1134129.73</v>
      </c>
      <c r="D187" s="103">
        <f t="shared" si="34"/>
        <v>0.99561607697763699</v>
      </c>
      <c r="E187" s="88"/>
    </row>
    <row r="188" spans="1:5" x14ac:dyDescent="0.35">
      <c r="A188" s="6">
        <v>5516</v>
      </c>
      <c r="B188" s="88" t="s">
        <v>239</v>
      </c>
      <c r="C188" s="104">
        <v>0</v>
      </c>
      <c r="D188" s="103">
        <f t="shared" si="34"/>
        <v>0</v>
      </c>
      <c r="E188" s="88"/>
    </row>
    <row r="189" spans="1:5" x14ac:dyDescent="0.35">
      <c r="A189" s="6">
        <v>5517</v>
      </c>
      <c r="B189" s="88" t="s">
        <v>240</v>
      </c>
      <c r="C189" s="104">
        <v>4993.83</v>
      </c>
      <c r="D189" s="103">
        <f t="shared" si="34"/>
        <v>4.3839230223629115E-3</v>
      </c>
      <c r="E189" s="88"/>
    </row>
    <row r="190" spans="1:5" x14ac:dyDescent="0.35">
      <c r="A190" s="6">
        <v>5518</v>
      </c>
      <c r="B190" s="88" t="s">
        <v>241</v>
      </c>
      <c r="C190" s="104">
        <v>0</v>
      </c>
      <c r="D190" s="103">
        <f t="shared" si="34"/>
        <v>0</v>
      </c>
      <c r="E190" s="88"/>
    </row>
    <row r="191" spans="1:5" x14ac:dyDescent="0.35">
      <c r="A191" s="5">
        <v>5520</v>
      </c>
      <c r="B191" s="101" t="s">
        <v>242</v>
      </c>
      <c r="C191" s="102">
        <v>0</v>
      </c>
      <c r="D191" s="103" t="str">
        <f t="shared" ref="D191:D193" si="35">IFERROR(C191/$C$191,"")</f>
        <v/>
      </c>
      <c r="E191" s="88"/>
    </row>
    <row r="192" spans="1:5" x14ac:dyDescent="0.35">
      <c r="A192" s="6">
        <v>5521</v>
      </c>
      <c r="B192" s="88" t="s">
        <v>243</v>
      </c>
      <c r="C192" s="104">
        <v>0</v>
      </c>
      <c r="D192" s="103" t="str">
        <f t="shared" si="35"/>
        <v/>
      </c>
      <c r="E192" s="88"/>
    </row>
    <row r="193" spans="1:5" x14ac:dyDescent="0.35">
      <c r="A193" s="6">
        <v>5522</v>
      </c>
      <c r="B193" s="88" t="s">
        <v>244</v>
      </c>
      <c r="C193" s="104">
        <v>0</v>
      </c>
      <c r="D193" s="103" t="str">
        <f t="shared" si="35"/>
        <v/>
      </c>
      <c r="E193" s="88"/>
    </row>
    <row r="194" spans="1:5" x14ac:dyDescent="0.35">
      <c r="A194" s="5">
        <v>5530</v>
      </c>
      <c r="B194" s="101" t="s">
        <v>245</v>
      </c>
      <c r="C194" s="102">
        <v>0</v>
      </c>
      <c r="D194" s="103" t="str">
        <f t="shared" ref="D194:D199" si="36">IFERROR(C194/$C$194,"")</f>
        <v/>
      </c>
      <c r="E194" s="88"/>
    </row>
    <row r="195" spans="1:5" x14ac:dyDescent="0.35">
      <c r="A195" s="6">
        <v>5531</v>
      </c>
      <c r="B195" s="88" t="s">
        <v>246</v>
      </c>
      <c r="C195" s="104">
        <v>0</v>
      </c>
      <c r="D195" s="103" t="str">
        <f t="shared" si="36"/>
        <v/>
      </c>
      <c r="E195" s="88"/>
    </row>
    <row r="196" spans="1:5" x14ac:dyDescent="0.35">
      <c r="A196" s="6">
        <v>5532</v>
      </c>
      <c r="B196" s="88" t="s">
        <v>247</v>
      </c>
      <c r="C196" s="104">
        <v>0</v>
      </c>
      <c r="D196" s="103" t="str">
        <f t="shared" si="36"/>
        <v/>
      </c>
      <c r="E196" s="88"/>
    </row>
    <row r="197" spans="1:5" x14ac:dyDescent="0.35">
      <c r="A197" s="6">
        <v>5533</v>
      </c>
      <c r="B197" s="88" t="s">
        <v>248</v>
      </c>
      <c r="C197" s="104">
        <v>0</v>
      </c>
      <c r="D197" s="103" t="str">
        <f t="shared" si="36"/>
        <v/>
      </c>
      <c r="E197" s="88"/>
    </row>
    <row r="198" spans="1:5" x14ac:dyDescent="0.35">
      <c r="A198" s="6">
        <v>5534</v>
      </c>
      <c r="B198" s="88" t="s">
        <v>249</v>
      </c>
      <c r="C198" s="104">
        <v>0</v>
      </c>
      <c r="D198" s="103" t="str">
        <f t="shared" si="36"/>
        <v/>
      </c>
      <c r="E198" s="88"/>
    </row>
    <row r="199" spans="1:5" x14ac:dyDescent="0.35">
      <c r="A199" s="6">
        <v>5535</v>
      </c>
      <c r="B199" s="88" t="s">
        <v>250</v>
      </c>
      <c r="C199" s="104">
        <v>0</v>
      </c>
      <c r="D199" s="103" t="str">
        <f t="shared" si="36"/>
        <v/>
      </c>
      <c r="E199" s="88"/>
    </row>
    <row r="200" spans="1:5" x14ac:dyDescent="0.35">
      <c r="A200" s="5">
        <v>5590</v>
      </c>
      <c r="B200" s="101" t="s">
        <v>251</v>
      </c>
      <c r="C200" s="102">
        <v>0</v>
      </c>
      <c r="D200" s="103" t="str">
        <f t="shared" ref="D200:D209" si="37">IFERROR(C200/$C$200,"")</f>
        <v/>
      </c>
      <c r="E200" s="88"/>
    </row>
    <row r="201" spans="1:5" x14ac:dyDescent="0.35">
      <c r="A201" s="6">
        <v>5591</v>
      </c>
      <c r="B201" s="88" t="s">
        <v>252</v>
      </c>
      <c r="C201" s="104">
        <v>0</v>
      </c>
      <c r="D201" s="103" t="str">
        <f t="shared" si="37"/>
        <v/>
      </c>
      <c r="E201" s="88"/>
    </row>
    <row r="202" spans="1:5" x14ac:dyDescent="0.35">
      <c r="A202" s="6">
        <v>5592</v>
      </c>
      <c r="B202" s="88" t="s">
        <v>253</v>
      </c>
      <c r="C202" s="104">
        <v>0</v>
      </c>
      <c r="D202" s="103" t="str">
        <f t="shared" si="37"/>
        <v/>
      </c>
      <c r="E202" s="88"/>
    </row>
    <row r="203" spans="1:5" x14ac:dyDescent="0.35">
      <c r="A203" s="6">
        <v>5593</v>
      </c>
      <c r="B203" s="88" t="s">
        <v>254</v>
      </c>
      <c r="C203" s="104">
        <v>0</v>
      </c>
      <c r="D203" s="103" t="str">
        <f t="shared" si="37"/>
        <v/>
      </c>
      <c r="E203" s="88"/>
    </row>
    <row r="204" spans="1:5" x14ac:dyDescent="0.35">
      <c r="A204" s="6">
        <v>5594</v>
      </c>
      <c r="B204" s="88" t="s">
        <v>255</v>
      </c>
      <c r="C204" s="104">
        <v>0</v>
      </c>
      <c r="D204" s="103" t="str">
        <f t="shared" si="37"/>
        <v/>
      </c>
      <c r="E204" s="88"/>
    </row>
    <row r="205" spans="1:5" x14ac:dyDescent="0.35">
      <c r="A205" s="6">
        <v>5595</v>
      </c>
      <c r="B205" s="88" t="s">
        <v>256</v>
      </c>
      <c r="C205" s="104">
        <v>0</v>
      </c>
      <c r="D205" s="103" t="str">
        <f t="shared" si="37"/>
        <v/>
      </c>
      <c r="E205" s="88"/>
    </row>
    <row r="206" spans="1:5" x14ac:dyDescent="0.35">
      <c r="A206" s="6">
        <v>5596</v>
      </c>
      <c r="B206" s="88" t="s">
        <v>148</v>
      </c>
      <c r="C206" s="104">
        <v>0</v>
      </c>
      <c r="D206" s="103" t="str">
        <f t="shared" si="37"/>
        <v/>
      </c>
      <c r="E206" s="88"/>
    </row>
    <row r="207" spans="1:5" x14ac:dyDescent="0.35">
      <c r="A207" s="6">
        <v>5597</v>
      </c>
      <c r="B207" s="88" t="s">
        <v>257</v>
      </c>
      <c r="C207" s="104">
        <v>0</v>
      </c>
      <c r="D207" s="103" t="str">
        <f t="shared" si="37"/>
        <v/>
      </c>
      <c r="E207" s="88"/>
    </row>
    <row r="208" spans="1:5" x14ac:dyDescent="0.35">
      <c r="A208" s="6">
        <v>5598</v>
      </c>
      <c r="B208" s="88" t="s">
        <v>258</v>
      </c>
      <c r="C208" s="104">
        <v>0</v>
      </c>
      <c r="D208" s="103" t="str">
        <f t="shared" si="37"/>
        <v/>
      </c>
      <c r="E208" s="88"/>
    </row>
    <row r="209" spans="1:5" x14ac:dyDescent="0.35">
      <c r="A209" s="6">
        <v>5599</v>
      </c>
      <c r="B209" s="88" t="s">
        <v>259</v>
      </c>
      <c r="C209" s="104">
        <v>0</v>
      </c>
      <c r="D209" s="103" t="str">
        <f t="shared" si="37"/>
        <v/>
      </c>
      <c r="E209" s="88"/>
    </row>
    <row r="210" spans="1:5" x14ac:dyDescent="0.35">
      <c r="A210" s="5">
        <v>5600</v>
      </c>
      <c r="B210" s="101" t="s">
        <v>260</v>
      </c>
      <c r="C210" s="102">
        <v>0</v>
      </c>
      <c r="D210" s="103"/>
      <c r="E210" s="88"/>
    </row>
    <row r="211" spans="1:5" x14ac:dyDescent="0.35">
      <c r="A211" s="5">
        <v>5610</v>
      </c>
      <c r="B211" s="101" t="s">
        <v>261</v>
      </c>
      <c r="C211" s="102">
        <v>0</v>
      </c>
      <c r="D211" s="103" t="str">
        <f t="shared" ref="D211:D212" si="38">IFERROR(C211/$C$211,"")</f>
        <v/>
      </c>
      <c r="E211" s="88"/>
    </row>
    <row r="212" spans="1:5" x14ac:dyDescent="0.35">
      <c r="A212" s="6">
        <v>5611</v>
      </c>
      <c r="B212" s="88" t="s">
        <v>262</v>
      </c>
      <c r="C212" s="104">
        <v>0</v>
      </c>
      <c r="D212" s="103" t="str">
        <f t="shared" si="38"/>
        <v/>
      </c>
      <c r="E212" s="88"/>
    </row>
    <row r="213" spans="1:5" x14ac:dyDescent="0.35">
      <c r="A213" s="83"/>
      <c r="B213" s="83"/>
      <c r="C213" s="83"/>
      <c r="D213" s="99"/>
      <c r="E213" s="83"/>
    </row>
    <row r="214" spans="1:5" x14ac:dyDescent="0.35">
      <c r="A214" s="94" t="s">
        <v>65</v>
      </c>
      <c r="C214" s="83"/>
      <c r="D214" s="99"/>
      <c r="E214" s="83"/>
    </row>
    <row r="219" spans="1:5" ht="20" x14ac:dyDescent="0.2">
      <c r="B219" s="112" t="s">
        <v>587</v>
      </c>
      <c r="C219" s="120" t="s">
        <v>588</v>
      </c>
      <c r="D219" s="120"/>
      <c r="E219" s="120"/>
    </row>
  </sheetData>
  <autoFilter ref="A93:C212" xr:uid="{00000000-0009-0000-0000-000002000000}"/>
  <mergeCells count="8">
    <mergeCell ref="C219:E219"/>
    <mergeCell ref="A7:E7"/>
    <mergeCell ref="A92:E92"/>
    <mergeCell ref="A1:C1"/>
    <mergeCell ref="A2:C2"/>
    <mergeCell ref="A3:C3"/>
    <mergeCell ref="A4:C4"/>
    <mergeCell ref="A5:E5"/>
  </mergeCells>
  <printOptions horizontalCentered="1"/>
  <pageMargins left="0.23622047244094491" right="0.23622047244094491" top="0.74803149606299213" bottom="0.74803149606299213" header="0.31496062992125984" footer="0.31496062992125984"/>
  <pageSetup scale="61" fitToHeight="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  <pageSetUpPr fitToPage="1"/>
  </sheetPr>
  <dimension ref="A1:J177"/>
  <sheetViews>
    <sheetView workbookViewId="0">
      <selection activeCell="C16" sqref="C16"/>
    </sheetView>
  </sheetViews>
  <sheetFormatPr baseColWidth="10" defaultColWidth="14.453125" defaultRowHeight="14.5" x14ac:dyDescent="0.35"/>
  <cols>
    <col min="1" max="1" width="10" style="82" customWidth="1"/>
    <col min="2" max="2" width="64.54296875" style="82" customWidth="1"/>
    <col min="3" max="3" width="16.453125" style="82" customWidth="1"/>
    <col min="4" max="4" width="19.1796875" style="82" customWidth="1"/>
    <col min="5" max="5" width="24.54296875" style="82" customWidth="1"/>
    <col min="6" max="6" width="22.81640625" style="82" customWidth="1"/>
    <col min="7" max="7" width="21.90625" style="82" customWidth="1"/>
    <col min="8" max="8" width="16.81640625" style="82" customWidth="1"/>
    <col min="9" max="9" width="13.81640625" style="82" customWidth="1"/>
    <col min="10" max="10" width="23.81640625" style="82" customWidth="1"/>
    <col min="11" max="26" width="9.1796875" style="82" customWidth="1"/>
    <col min="27" max="16384" width="14.453125" style="82"/>
  </cols>
  <sheetData>
    <row r="1" spans="1:8" x14ac:dyDescent="0.35">
      <c r="A1" s="129" t="str">
        <f>'Notas a los Edos Financieros'!A1</f>
        <v>Instituto Cultural de León</v>
      </c>
      <c r="B1" s="134"/>
      <c r="C1" s="134"/>
      <c r="D1" s="134"/>
      <c r="E1" s="134"/>
      <c r="F1" s="134"/>
      <c r="G1" s="43" t="s">
        <v>0</v>
      </c>
      <c r="H1" s="62">
        <f>'Notas a los Edos Financieros'!D1</f>
        <v>2026</v>
      </c>
    </row>
    <row r="2" spans="1:8" x14ac:dyDescent="0.35">
      <c r="A2" s="129" t="s">
        <v>263</v>
      </c>
      <c r="B2" s="134"/>
      <c r="C2" s="134"/>
      <c r="D2" s="134"/>
      <c r="E2" s="134"/>
      <c r="F2" s="134"/>
      <c r="G2" s="43" t="s">
        <v>2</v>
      </c>
      <c r="H2" s="62" t="str">
        <f>'Notas a los Edos Financieros'!D2</f>
        <v>Trimestral</v>
      </c>
    </row>
    <row r="3" spans="1:8" x14ac:dyDescent="0.35">
      <c r="A3" s="129" t="str">
        <f>'Notas a los Edos Financieros'!A3</f>
        <v>Del 01 de enero al 30 de septiembre de 2026</v>
      </c>
      <c r="B3" s="134"/>
      <c r="C3" s="134"/>
      <c r="D3" s="134"/>
      <c r="E3" s="134"/>
      <c r="F3" s="134"/>
      <c r="G3" s="43" t="s">
        <v>3</v>
      </c>
      <c r="H3" s="62">
        <f>'Notas a los Edos Financieros'!D3</f>
        <v>3</v>
      </c>
    </row>
    <row r="4" spans="1:8" x14ac:dyDescent="0.35">
      <c r="A4" s="133" t="s">
        <v>4</v>
      </c>
      <c r="B4" s="134"/>
      <c r="C4" s="134"/>
      <c r="D4" s="134"/>
      <c r="E4" s="134"/>
      <c r="F4" s="134"/>
      <c r="G4" s="43"/>
      <c r="H4" s="44"/>
    </row>
    <row r="5" spans="1:8" x14ac:dyDescent="0.35">
      <c r="A5" s="135" t="s">
        <v>67</v>
      </c>
      <c r="B5" s="135"/>
      <c r="C5" s="135"/>
      <c r="D5" s="135"/>
      <c r="E5" s="135"/>
      <c r="F5" s="135"/>
      <c r="G5" s="135"/>
      <c r="H5" s="135"/>
    </row>
    <row r="6" spans="1:8" x14ac:dyDescent="0.35">
      <c r="A6" s="83"/>
      <c r="B6" s="83"/>
      <c r="C6" s="83"/>
      <c r="D6" s="83"/>
      <c r="E6" s="83"/>
      <c r="F6" s="83"/>
      <c r="G6" s="83"/>
      <c r="H6" s="83"/>
    </row>
    <row r="7" spans="1:8" x14ac:dyDescent="0.35">
      <c r="A7" s="132" t="s">
        <v>264</v>
      </c>
      <c r="B7" s="132"/>
      <c r="C7" s="132"/>
      <c r="D7" s="132"/>
      <c r="E7" s="132"/>
      <c r="F7" s="132"/>
      <c r="G7" s="132"/>
      <c r="H7" s="132"/>
    </row>
    <row r="8" spans="1:8" s="84" customFormat="1" x14ac:dyDescent="0.35">
      <c r="A8" s="56" t="s">
        <v>69</v>
      </c>
      <c r="B8" s="56" t="s">
        <v>70</v>
      </c>
      <c r="C8" s="56" t="s">
        <v>71</v>
      </c>
      <c r="D8" s="56" t="s">
        <v>265</v>
      </c>
      <c r="E8" s="56"/>
      <c r="F8" s="56"/>
      <c r="G8" s="56"/>
      <c r="H8" s="56"/>
    </row>
    <row r="9" spans="1:8" x14ac:dyDescent="0.35">
      <c r="A9" s="85">
        <v>1114</v>
      </c>
      <c r="B9" s="83" t="s">
        <v>266</v>
      </c>
      <c r="C9" s="86">
        <v>0</v>
      </c>
      <c r="D9" s="83"/>
      <c r="E9" s="83"/>
      <c r="F9" s="83"/>
      <c r="G9" s="83"/>
      <c r="H9" s="83"/>
    </row>
    <row r="10" spans="1:8" x14ac:dyDescent="0.35">
      <c r="A10" s="85">
        <v>1115</v>
      </c>
      <c r="B10" s="83" t="s">
        <v>267</v>
      </c>
      <c r="C10" s="86">
        <v>0</v>
      </c>
      <c r="D10" s="83"/>
      <c r="E10" s="83"/>
      <c r="F10" s="83"/>
      <c r="G10" s="83"/>
      <c r="H10" s="83"/>
    </row>
    <row r="11" spans="1:8" x14ac:dyDescent="0.35">
      <c r="A11" s="85">
        <v>1121</v>
      </c>
      <c r="B11" s="83" t="s">
        <v>268</v>
      </c>
      <c r="C11" s="86">
        <v>0</v>
      </c>
      <c r="D11" s="83"/>
      <c r="E11" s="83"/>
      <c r="F11" s="83"/>
      <c r="G11" s="83"/>
      <c r="H11" s="83"/>
    </row>
    <row r="12" spans="1:8" x14ac:dyDescent="0.35">
      <c r="A12" s="83"/>
      <c r="B12" s="83"/>
      <c r="C12" s="83"/>
      <c r="D12" s="83"/>
      <c r="E12" s="83"/>
      <c r="F12" s="83"/>
      <c r="G12" s="83"/>
      <c r="H12" s="83"/>
    </row>
    <row r="13" spans="1:8" x14ac:dyDescent="0.35">
      <c r="A13" s="132" t="s">
        <v>269</v>
      </c>
      <c r="B13" s="132"/>
      <c r="C13" s="132"/>
      <c r="D13" s="132"/>
      <c r="E13" s="132"/>
      <c r="F13" s="132"/>
      <c r="G13" s="132"/>
      <c r="H13" s="132"/>
    </row>
    <row r="14" spans="1:8" s="84" customFormat="1" x14ac:dyDescent="0.35">
      <c r="A14" s="56" t="s">
        <v>69</v>
      </c>
      <c r="B14" s="56" t="s">
        <v>70</v>
      </c>
      <c r="C14" s="56" t="s">
        <v>71</v>
      </c>
      <c r="D14" s="56">
        <f>H1-1</f>
        <v>2025</v>
      </c>
      <c r="E14" s="56">
        <f t="shared" ref="E14:G14" si="0">D14-1</f>
        <v>2024</v>
      </c>
      <c r="F14" s="56">
        <f t="shared" si="0"/>
        <v>2023</v>
      </c>
      <c r="G14" s="56">
        <f t="shared" si="0"/>
        <v>2022</v>
      </c>
      <c r="H14" s="56" t="s">
        <v>270</v>
      </c>
    </row>
    <row r="15" spans="1:8" x14ac:dyDescent="0.35">
      <c r="A15" s="85">
        <v>1122</v>
      </c>
      <c r="B15" s="83" t="s">
        <v>271</v>
      </c>
      <c r="C15" s="86">
        <v>7342265.3700000001</v>
      </c>
      <c r="D15" s="86">
        <v>146723.79</v>
      </c>
      <c r="E15" s="86">
        <v>58860.03</v>
      </c>
      <c r="F15" s="86">
        <v>72959.070000000007</v>
      </c>
      <c r="G15" s="86">
        <v>109480.07</v>
      </c>
      <c r="H15" s="83" t="s">
        <v>594</v>
      </c>
    </row>
    <row r="16" spans="1:8" x14ac:dyDescent="0.35">
      <c r="A16" s="85">
        <v>1124</v>
      </c>
      <c r="B16" s="83" t="s">
        <v>272</v>
      </c>
      <c r="C16" s="86">
        <v>1413268.4</v>
      </c>
      <c r="D16" s="86">
        <v>1413268.4000000001</v>
      </c>
      <c r="E16" s="86">
        <v>2042737.69</v>
      </c>
      <c r="F16" s="86">
        <v>3233718.07</v>
      </c>
      <c r="G16" s="86">
        <v>3858107.78</v>
      </c>
      <c r="H16" s="83"/>
    </row>
    <row r="18" spans="1:8" x14ac:dyDescent="0.35">
      <c r="A18" s="132" t="s">
        <v>273</v>
      </c>
      <c r="B18" s="132"/>
      <c r="C18" s="132"/>
      <c r="D18" s="132"/>
      <c r="E18" s="132"/>
      <c r="F18" s="132"/>
      <c r="G18" s="132"/>
      <c r="H18" s="132"/>
    </row>
    <row r="19" spans="1:8" s="84" customFormat="1" x14ac:dyDescent="0.35">
      <c r="A19" s="56" t="s">
        <v>69</v>
      </c>
      <c r="B19" s="56" t="s">
        <v>70</v>
      </c>
      <c r="C19" s="56" t="s">
        <v>71</v>
      </c>
      <c r="D19" s="56" t="s">
        <v>274</v>
      </c>
      <c r="E19" s="56" t="s">
        <v>275</v>
      </c>
      <c r="F19" s="56" t="s">
        <v>276</v>
      </c>
      <c r="G19" s="56" t="s">
        <v>277</v>
      </c>
      <c r="H19" s="56" t="s">
        <v>278</v>
      </c>
    </row>
    <row r="20" spans="1:8" x14ac:dyDescent="0.35">
      <c r="A20" s="85">
        <v>1123</v>
      </c>
      <c r="B20" s="83" t="s">
        <v>279</v>
      </c>
      <c r="C20" s="86">
        <v>691998.71</v>
      </c>
      <c r="D20" s="86">
        <v>81733.109999999986</v>
      </c>
      <c r="E20" s="86">
        <v>0</v>
      </c>
      <c r="F20" s="86">
        <v>0</v>
      </c>
      <c r="G20" s="86">
        <v>610265.59999999998</v>
      </c>
      <c r="H20" s="83" t="s">
        <v>593</v>
      </c>
    </row>
    <row r="21" spans="1:8" x14ac:dyDescent="0.35">
      <c r="A21" s="85">
        <v>1125</v>
      </c>
      <c r="B21" s="83" t="s">
        <v>280</v>
      </c>
      <c r="C21" s="86">
        <v>0</v>
      </c>
      <c r="D21" s="86">
        <v>0</v>
      </c>
      <c r="E21" s="86">
        <v>0</v>
      </c>
      <c r="F21" s="86">
        <v>0</v>
      </c>
      <c r="G21" s="86">
        <v>0</v>
      </c>
      <c r="H21" s="83"/>
    </row>
    <row r="22" spans="1:8" x14ac:dyDescent="0.35">
      <c r="A22" s="6">
        <v>1126</v>
      </c>
      <c r="B22" s="88" t="s">
        <v>281</v>
      </c>
      <c r="C22" s="86">
        <v>0</v>
      </c>
      <c r="D22" s="86">
        <v>0</v>
      </c>
      <c r="E22" s="86">
        <v>0</v>
      </c>
      <c r="F22" s="86">
        <v>0</v>
      </c>
      <c r="G22" s="86">
        <v>0</v>
      </c>
      <c r="H22" s="83"/>
    </row>
    <row r="23" spans="1:8" x14ac:dyDescent="0.35">
      <c r="A23" s="6">
        <v>1129</v>
      </c>
      <c r="B23" s="88" t="s">
        <v>282</v>
      </c>
      <c r="C23" s="86">
        <v>0</v>
      </c>
      <c r="D23" s="86">
        <v>0</v>
      </c>
      <c r="E23" s="86">
        <v>0</v>
      </c>
      <c r="F23" s="86">
        <v>0</v>
      </c>
      <c r="G23" s="86">
        <v>0</v>
      </c>
      <c r="H23" s="83"/>
    </row>
    <row r="24" spans="1:8" x14ac:dyDescent="0.35">
      <c r="A24" s="85">
        <v>1131</v>
      </c>
      <c r="B24" s="83" t="s">
        <v>283</v>
      </c>
      <c r="C24" s="86">
        <v>806663.33</v>
      </c>
      <c r="D24" s="86">
        <v>245981.47</v>
      </c>
      <c r="E24" s="86">
        <v>0</v>
      </c>
      <c r="F24" s="86">
        <v>0</v>
      </c>
      <c r="G24" s="86">
        <v>560681.86</v>
      </c>
      <c r="H24" s="83" t="s">
        <v>593</v>
      </c>
    </row>
    <row r="25" spans="1:8" x14ac:dyDescent="0.35">
      <c r="A25" s="85">
        <v>1132</v>
      </c>
      <c r="B25" s="83" t="s">
        <v>284</v>
      </c>
      <c r="C25" s="86">
        <v>0</v>
      </c>
      <c r="D25" s="86">
        <v>0</v>
      </c>
      <c r="E25" s="86">
        <v>0</v>
      </c>
      <c r="F25" s="86">
        <v>0</v>
      </c>
      <c r="G25" s="86">
        <v>0</v>
      </c>
      <c r="H25" s="83"/>
    </row>
    <row r="26" spans="1:8" x14ac:dyDescent="0.35">
      <c r="A26" s="85">
        <v>1133</v>
      </c>
      <c r="B26" s="83" t="s">
        <v>285</v>
      </c>
      <c r="C26" s="86">
        <v>0</v>
      </c>
      <c r="D26" s="86">
        <v>0</v>
      </c>
      <c r="E26" s="86">
        <v>0</v>
      </c>
      <c r="F26" s="86">
        <v>0</v>
      </c>
      <c r="G26" s="86">
        <v>0</v>
      </c>
      <c r="H26" s="83"/>
    </row>
    <row r="27" spans="1:8" x14ac:dyDescent="0.35">
      <c r="A27" s="85">
        <v>1134</v>
      </c>
      <c r="B27" s="83" t="s">
        <v>286</v>
      </c>
      <c r="C27" s="86">
        <v>0</v>
      </c>
      <c r="D27" s="86">
        <v>0</v>
      </c>
      <c r="E27" s="86">
        <v>0</v>
      </c>
      <c r="F27" s="86">
        <v>0</v>
      </c>
      <c r="G27" s="86">
        <v>0</v>
      </c>
      <c r="H27" s="83"/>
    </row>
    <row r="28" spans="1:8" x14ac:dyDescent="0.35">
      <c r="A28" s="85">
        <v>1139</v>
      </c>
      <c r="B28" s="83" t="s">
        <v>287</v>
      </c>
      <c r="C28" s="86">
        <v>0</v>
      </c>
      <c r="D28" s="86">
        <v>0</v>
      </c>
      <c r="E28" s="86">
        <v>0</v>
      </c>
      <c r="F28" s="86">
        <v>0</v>
      </c>
      <c r="G28" s="86">
        <v>0</v>
      </c>
      <c r="H28" s="83"/>
    </row>
    <row r="29" spans="1:8" x14ac:dyDescent="0.35">
      <c r="A29" s="83"/>
      <c r="B29" s="83"/>
      <c r="C29" s="83"/>
      <c r="D29" s="83"/>
      <c r="E29" s="83"/>
      <c r="F29" s="83"/>
      <c r="G29" s="83"/>
      <c r="H29" s="83"/>
    </row>
    <row r="30" spans="1:8" x14ac:dyDescent="0.35">
      <c r="A30" s="132" t="s">
        <v>288</v>
      </c>
      <c r="B30" s="132"/>
      <c r="C30" s="132"/>
      <c r="D30" s="132"/>
      <c r="E30" s="132"/>
      <c r="F30" s="132"/>
      <c r="G30" s="132"/>
      <c r="H30" s="132"/>
    </row>
    <row r="31" spans="1:8" s="84" customFormat="1" x14ac:dyDescent="0.35">
      <c r="A31" s="56" t="s">
        <v>69</v>
      </c>
      <c r="B31" s="56" t="s">
        <v>70</v>
      </c>
      <c r="C31" s="56" t="s">
        <v>71</v>
      </c>
      <c r="D31" s="56" t="s">
        <v>289</v>
      </c>
      <c r="E31" s="56" t="s">
        <v>290</v>
      </c>
      <c r="F31" s="56" t="s">
        <v>291</v>
      </c>
      <c r="G31" s="56"/>
      <c r="H31" s="56"/>
    </row>
    <row r="32" spans="1:8" s="107" customFormat="1" x14ac:dyDescent="0.35">
      <c r="A32" s="91">
        <v>1140</v>
      </c>
      <c r="B32" s="94" t="s">
        <v>292</v>
      </c>
      <c r="C32" s="93">
        <v>0</v>
      </c>
      <c r="D32" s="94"/>
      <c r="E32" s="94"/>
      <c r="F32" s="94"/>
      <c r="G32" s="94"/>
      <c r="H32" s="94"/>
    </row>
    <row r="33" spans="1:8" x14ac:dyDescent="0.35">
      <c r="A33" s="85">
        <v>1141</v>
      </c>
      <c r="B33" s="83" t="s">
        <v>293</v>
      </c>
      <c r="C33" s="86">
        <v>0</v>
      </c>
      <c r="D33" s="83"/>
      <c r="E33" s="83"/>
      <c r="F33" s="83"/>
    </row>
    <row r="34" spans="1:8" x14ac:dyDescent="0.35">
      <c r="A34" s="85">
        <v>1142</v>
      </c>
      <c r="B34" s="83" t="s">
        <v>294</v>
      </c>
      <c r="C34" s="86">
        <v>0</v>
      </c>
      <c r="D34" s="83"/>
      <c r="E34" s="83"/>
      <c r="F34" s="83"/>
    </row>
    <row r="35" spans="1:8" x14ac:dyDescent="0.35">
      <c r="A35" s="85">
        <v>1143</v>
      </c>
      <c r="B35" s="83" t="s">
        <v>295</v>
      </c>
      <c r="C35" s="86">
        <v>0</v>
      </c>
      <c r="D35" s="83"/>
      <c r="E35" s="83"/>
      <c r="F35" s="83"/>
    </row>
    <row r="36" spans="1:8" x14ac:dyDescent="0.35">
      <c r="A36" s="85">
        <v>1144</v>
      </c>
      <c r="B36" s="83" t="s">
        <v>296</v>
      </c>
      <c r="C36" s="86">
        <v>0</v>
      </c>
      <c r="D36" s="83"/>
      <c r="E36" s="83"/>
      <c r="F36" s="83"/>
    </row>
    <row r="37" spans="1:8" x14ac:dyDescent="0.35">
      <c r="A37" s="85">
        <v>1145</v>
      </c>
      <c r="B37" s="83" t="s">
        <v>297</v>
      </c>
      <c r="C37" s="86">
        <v>0</v>
      </c>
      <c r="D37" s="83"/>
      <c r="E37" s="83"/>
      <c r="F37" s="83"/>
    </row>
    <row r="38" spans="1:8" x14ac:dyDescent="0.35">
      <c r="A38" s="83"/>
      <c r="B38" s="83"/>
      <c r="C38" s="83"/>
      <c r="D38" s="83"/>
      <c r="E38" s="83"/>
      <c r="F38" s="83"/>
    </row>
    <row r="39" spans="1:8" x14ac:dyDescent="0.35">
      <c r="A39" s="132" t="s">
        <v>298</v>
      </c>
      <c r="B39" s="132"/>
      <c r="C39" s="132"/>
      <c r="D39" s="132"/>
      <c r="E39" s="132"/>
      <c r="F39" s="132"/>
    </row>
    <row r="40" spans="1:8" s="84" customFormat="1" ht="21" x14ac:dyDescent="0.35">
      <c r="A40" s="56" t="s">
        <v>69</v>
      </c>
      <c r="B40" s="56" t="s">
        <v>70</v>
      </c>
      <c r="C40" s="56" t="s">
        <v>71</v>
      </c>
      <c r="D40" s="56" t="s">
        <v>290</v>
      </c>
      <c r="E40" s="56" t="s">
        <v>299</v>
      </c>
      <c r="F40" s="57" t="s">
        <v>291</v>
      </c>
    </row>
    <row r="41" spans="1:8" x14ac:dyDescent="0.35">
      <c r="A41" s="85">
        <v>1150</v>
      </c>
      <c r="B41" s="83" t="s">
        <v>300</v>
      </c>
      <c r="C41" s="86">
        <v>0</v>
      </c>
      <c r="D41" s="83"/>
      <c r="E41" s="83"/>
      <c r="F41" s="83"/>
    </row>
    <row r="42" spans="1:8" x14ac:dyDescent="0.35">
      <c r="A42" s="85">
        <v>1151</v>
      </c>
      <c r="B42" s="83" t="s">
        <v>301</v>
      </c>
      <c r="C42" s="86">
        <v>0</v>
      </c>
      <c r="D42" s="83"/>
      <c r="E42" s="83"/>
      <c r="F42" s="83"/>
    </row>
    <row r="43" spans="1:8" x14ac:dyDescent="0.35">
      <c r="A43" s="83"/>
      <c r="B43" s="83"/>
      <c r="C43" s="83"/>
      <c r="D43" s="83"/>
      <c r="E43" s="83"/>
      <c r="F43" s="83"/>
    </row>
    <row r="44" spans="1:8" x14ac:dyDescent="0.35">
      <c r="A44" s="132" t="s">
        <v>302</v>
      </c>
      <c r="B44" s="132"/>
      <c r="C44" s="132"/>
      <c r="D44" s="132"/>
      <c r="E44" s="132"/>
      <c r="F44" s="132"/>
    </row>
    <row r="45" spans="1:8" s="84" customFormat="1" x14ac:dyDescent="0.35">
      <c r="A45" s="56" t="s">
        <v>69</v>
      </c>
      <c r="B45" s="56" t="s">
        <v>70</v>
      </c>
      <c r="C45" s="56" t="s">
        <v>71</v>
      </c>
      <c r="D45" s="56" t="s">
        <v>265</v>
      </c>
      <c r="E45" s="56" t="s">
        <v>278</v>
      </c>
      <c r="F45" s="56"/>
    </row>
    <row r="46" spans="1:8" x14ac:dyDescent="0.35">
      <c r="A46" s="85">
        <v>1213</v>
      </c>
      <c r="B46" s="83" t="s">
        <v>303</v>
      </c>
      <c r="C46" s="86">
        <v>0</v>
      </c>
      <c r="D46" s="83"/>
      <c r="E46" s="83"/>
      <c r="F46" s="83"/>
    </row>
    <row r="47" spans="1:8" x14ac:dyDescent="0.35">
      <c r="A47" s="83"/>
      <c r="B47" s="83"/>
      <c r="C47" s="83"/>
      <c r="D47" s="83"/>
      <c r="E47" s="83"/>
      <c r="F47" s="83"/>
    </row>
    <row r="48" spans="1:8" x14ac:dyDescent="0.35">
      <c r="A48" s="132" t="s">
        <v>304</v>
      </c>
      <c r="B48" s="132"/>
      <c r="C48" s="132"/>
      <c r="D48" s="132"/>
      <c r="E48" s="132"/>
      <c r="F48" s="132"/>
      <c r="G48" s="132"/>
      <c r="H48" s="132"/>
    </row>
    <row r="49" spans="1:10" s="84" customFormat="1" x14ac:dyDescent="0.35">
      <c r="A49" s="56" t="s">
        <v>69</v>
      </c>
      <c r="B49" s="56" t="s">
        <v>70</v>
      </c>
      <c r="C49" s="56" t="s">
        <v>71</v>
      </c>
      <c r="D49" s="56"/>
      <c r="E49" s="56"/>
      <c r="F49" s="56"/>
      <c r="G49" s="56"/>
      <c r="H49" s="56"/>
      <c r="I49" s="85"/>
      <c r="J49" s="85"/>
    </row>
    <row r="50" spans="1:10" x14ac:dyDescent="0.35">
      <c r="A50" s="85">
        <v>1211</v>
      </c>
      <c r="B50" s="83" t="s">
        <v>305</v>
      </c>
      <c r="C50" s="86">
        <v>0</v>
      </c>
      <c r="D50" s="83"/>
      <c r="E50" s="83"/>
      <c r="F50" s="83"/>
      <c r="G50" s="83"/>
      <c r="H50" s="83"/>
      <c r="I50" s="83"/>
      <c r="J50" s="83"/>
    </row>
    <row r="51" spans="1:10" x14ac:dyDescent="0.35">
      <c r="A51" s="85">
        <v>1212</v>
      </c>
      <c r="B51" s="83" t="s">
        <v>306</v>
      </c>
      <c r="C51" s="86">
        <v>0</v>
      </c>
      <c r="D51" s="83"/>
      <c r="E51" s="83"/>
      <c r="F51" s="83"/>
      <c r="G51" s="83"/>
      <c r="H51" s="83"/>
      <c r="I51" s="83"/>
      <c r="J51" s="83"/>
    </row>
    <row r="52" spans="1:10" x14ac:dyDescent="0.35">
      <c r="A52" s="85">
        <v>1214</v>
      </c>
      <c r="B52" s="83" t="s">
        <v>307</v>
      </c>
      <c r="C52" s="86">
        <v>0</v>
      </c>
      <c r="D52" s="83"/>
      <c r="E52" s="83"/>
      <c r="F52" s="83"/>
      <c r="G52" s="83"/>
      <c r="H52" s="83"/>
      <c r="I52" s="83"/>
      <c r="J52" s="83"/>
    </row>
    <row r="53" spans="1:10" x14ac:dyDescent="0.35">
      <c r="A53" s="83"/>
      <c r="B53" s="83"/>
      <c r="C53" s="83"/>
      <c r="D53" s="83"/>
      <c r="E53" s="83"/>
      <c r="F53" s="83"/>
      <c r="G53" s="83"/>
      <c r="H53" s="83"/>
      <c r="I53" s="83"/>
      <c r="J53" s="83"/>
    </row>
    <row r="54" spans="1:10" x14ac:dyDescent="0.35">
      <c r="A54" s="132" t="s">
        <v>308</v>
      </c>
      <c r="B54" s="132"/>
      <c r="C54" s="132"/>
      <c r="D54" s="132"/>
      <c r="E54" s="132"/>
      <c r="F54" s="132"/>
      <c r="G54" s="132"/>
      <c r="H54" s="132"/>
      <c r="I54" s="132"/>
      <c r="J54" s="132"/>
    </row>
    <row r="55" spans="1:10" s="84" customFormat="1" x14ac:dyDescent="0.35">
      <c r="A55" s="56" t="s">
        <v>69</v>
      </c>
      <c r="B55" s="56" t="s">
        <v>70</v>
      </c>
      <c r="C55" s="56" t="s">
        <v>71</v>
      </c>
      <c r="D55" s="56" t="s">
        <v>309</v>
      </c>
      <c r="E55" s="56" t="s">
        <v>310</v>
      </c>
      <c r="F55" s="56" t="s">
        <v>311</v>
      </c>
      <c r="G55" s="56" t="s">
        <v>312</v>
      </c>
      <c r="H55" s="56" t="s">
        <v>313</v>
      </c>
      <c r="I55" s="56" t="s">
        <v>314</v>
      </c>
      <c r="J55" s="56" t="s">
        <v>315</v>
      </c>
    </row>
    <row r="56" spans="1:10" s="107" customFormat="1" x14ac:dyDescent="0.35">
      <c r="A56" s="91">
        <v>1230</v>
      </c>
      <c r="B56" s="94" t="s">
        <v>316</v>
      </c>
      <c r="C56" s="93">
        <v>0</v>
      </c>
      <c r="D56" s="93">
        <v>0</v>
      </c>
      <c r="E56" s="93">
        <v>0</v>
      </c>
      <c r="F56" s="94"/>
      <c r="G56" s="94"/>
      <c r="H56" s="94"/>
      <c r="I56" s="94"/>
      <c r="J56" s="94"/>
    </row>
    <row r="57" spans="1:10" x14ac:dyDescent="0.35">
      <c r="A57" s="85">
        <v>1231</v>
      </c>
      <c r="B57" s="83" t="s">
        <v>317</v>
      </c>
      <c r="C57" s="86">
        <v>0</v>
      </c>
      <c r="D57" s="89"/>
      <c r="E57" s="89"/>
      <c r="F57" s="83"/>
      <c r="G57" s="83"/>
      <c r="H57" s="83"/>
      <c r="I57" s="83"/>
      <c r="J57" s="83"/>
    </row>
    <row r="58" spans="1:10" x14ac:dyDescent="0.35">
      <c r="A58" s="85">
        <v>1232</v>
      </c>
      <c r="B58" s="83" t="s">
        <v>318</v>
      </c>
      <c r="C58" s="86">
        <v>0</v>
      </c>
      <c r="D58" s="86">
        <v>0</v>
      </c>
      <c r="E58" s="86">
        <v>0</v>
      </c>
      <c r="F58" s="83"/>
      <c r="G58" s="83"/>
      <c r="H58" s="83"/>
      <c r="I58" s="83"/>
      <c r="J58" s="83"/>
    </row>
    <row r="59" spans="1:10" x14ac:dyDescent="0.35">
      <c r="A59" s="85">
        <v>1233</v>
      </c>
      <c r="B59" s="83" t="s">
        <v>319</v>
      </c>
      <c r="C59" s="86">
        <v>0</v>
      </c>
      <c r="D59" s="86">
        <v>0</v>
      </c>
      <c r="E59" s="86">
        <v>0</v>
      </c>
      <c r="F59" s="83"/>
      <c r="G59" s="83"/>
      <c r="H59" s="83"/>
      <c r="I59" s="83"/>
      <c r="J59" s="83"/>
    </row>
    <row r="60" spans="1:10" x14ac:dyDescent="0.35">
      <c r="A60" s="85">
        <v>1234</v>
      </c>
      <c r="B60" s="83" t="s">
        <v>320</v>
      </c>
      <c r="C60" s="86">
        <v>0</v>
      </c>
      <c r="D60" s="86">
        <v>0</v>
      </c>
      <c r="E60" s="86">
        <v>0</v>
      </c>
      <c r="F60" s="83"/>
      <c r="G60" s="83"/>
      <c r="H60" s="83"/>
      <c r="I60" s="83"/>
      <c r="J60" s="83"/>
    </row>
    <row r="61" spans="1:10" x14ac:dyDescent="0.35">
      <c r="A61" s="85">
        <v>1235</v>
      </c>
      <c r="B61" s="83" t="s">
        <v>321</v>
      </c>
      <c r="C61" s="86">
        <v>0</v>
      </c>
      <c r="D61" s="86">
        <v>0</v>
      </c>
      <c r="E61" s="86">
        <v>0</v>
      </c>
      <c r="F61" s="83"/>
      <c r="G61" s="83"/>
      <c r="H61" s="83"/>
      <c r="I61" s="83"/>
      <c r="J61" s="83"/>
    </row>
    <row r="62" spans="1:10" x14ac:dyDescent="0.35">
      <c r="A62" s="85">
        <v>1236</v>
      </c>
      <c r="B62" s="83" t="s">
        <v>322</v>
      </c>
      <c r="C62" s="86">
        <v>0</v>
      </c>
      <c r="D62" s="86">
        <v>0</v>
      </c>
      <c r="E62" s="86">
        <v>0</v>
      </c>
      <c r="F62" s="83"/>
      <c r="G62" s="83"/>
      <c r="H62" s="83"/>
      <c r="I62" s="83"/>
      <c r="J62" s="83"/>
    </row>
    <row r="63" spans="1:10" x14ac:dyDescent="0.35">
      <c r="A63" s="85">
        <v>1239</v>
      </c>
      <c r="B63" s="83" t="s">
        <v>323</v>
      </c>
      <c r="C63" s="86">
        <v>0</v>
      </c>
      <c r="D63" s="86">
        <v>0</v>
      </c>
      <c r="E63" s="86">
        <v>0</v>
      </c>
      <c r="F63" s="83"/>
      <c r="G63" s="83"/>
      <c r="H63" s="83"/>
      <c r="I63" s="83"/>
      <c r="J63" s="83"/>
    </row>
    <row r="64" spans="1:10" s="107" customFormat="1" x14ac:dyDescent="0.35">
      <c r="A64" s="91">
        <v>1240</v>
      </c>
      <c r="B64" s="94" t="s">
        <v>324</v>
      </c>
      <c r="C64" s="93">
        <f>+SUM(C65:C72)</f>
        <v>25526679.590000004</v>
      </c>
      <c r="D64" s="93">
        <f>+SUM(D65:D72)</f>
        <v>1134129.7254551058</v>
      </c>
      <c r="E64" s="93">
        <f>+SUM(E65:E72)</f>
        <v>21361339.024921536</v>
      </c>
      <c r="F64" s="94"/>
      <c r="G64" s="93"/>
      <c r="H64" s="94"/>
      <c r="I64" s="94"/>
      <c r="J64" s="94"/>
    </row>
    <row r="65" spans="1:10" ht="20" x14ac:dyDescent="0.2">
      <c r="A65" s="85">
        <v>1241</v>
      </c>
      <c r="B65" s="83" t="s">
        <v>325</v>
      </c>
      <c r="C65" s="86">
        <v>5609943.6200000001</v>
      </c>
      <c r="D65" s="86">
        <v>127798.91691356663</v>
      </c>
      <c r="E65" s="86">
        <v>5104241.5648139892</v>
      </c>
      <c r="F65" s="117" t="s">
        <v>589</v>
      </c>
      <c r="G65" s="116" t="s">
        <v>591</v>
      </c>
      <c r="H65" s="3" t="s">
        <v>590</v>
      </c>
      <c r="I65" s="83"/>
      <c r="J65" s="83"/>
    </row>
    <row r="66" spans="1:10" ht="20" x14ac:dyDescent="0.2">
      <c r="A66" s="85">
        <v>1242</v>
      </c>
      <c r="B66" s="83" t="s">
        <v>326</v>
      </c>
      <c r="C66" s="86">
        <v>12387170.43</v>
      </c>
      <c r="D66" s="86">
        <v>955777.74479153927</v>
      </c>
      <c r="E66" s="86">
        <v>9716463.6183575448</v>
      </c>
      <c r="F66" s="114" t="s">
        <v>589</v>
      </c>
      <c r="G66" s="116" t="s">
        <v>592</v>
      </c>
      <c r="H66" s="3" t="s">
        <v>590</v>
      </c>
      <c r="I66" s="83"/>
      <c r="J66" s="83"/>
    </row>
    <row r="67" spans="1:10" x14ac:dyDescent="0.35">
      <c r="A67" s="85">
        <v>1243</v>
      </c>
      <c r="B67" s="83" t="s">
        <v>327</v>
      </c>
      <c r="C67" s="86">
        <v>0</v>
      </c>
      <c r="D67" s="86">
        <v>0</v>
      </c>
      <c r="E67" s="86">
        <v>0</v>
      </c>
      <c r="F67" s="83"/>
      <c r="G67" s="83"/>
      <c r="H67" s="85"/>
      <c r="I67" s="83"/>
      <c r="J67" s="83"/>
    </row>
    <row r="68" spans="1:10" x14ac:dyDescent="0.2">
      <c r="A68" s="85">
        <v>1244</v>
      </c>
      <c r="B68" s="83" t="s">
        <v>328</v>
      </c>
      <c r="C68" s="86">
        <v>3279250.91</v>
      </c>
      <c r="D68" s="86">
        <v>26250</v>
      </c>
      <c r="E68" s="86">
        <v>3072927.6</v>
      </c>
      <c r="F68" s="114" t="s">
        <v>589</v>
      </c>
      <c r="G68" s="115">
        <v>0.2</v>
      </c>
      <c r="H68" s="3" t="s">
        <v>590</v>
      </c>
      <c r="I68" s="83"/>
      <c r="J68" s="83"/>
    </row>
    <row r="69" spans="1:10" x14ac:dyDescent="0.35">
      <c r="A69" s="85">
        <v>1245</v>
      </c>
      <c r="B69" s="83" t="s">
        <v>329</v>
      </c>
      <c r="C69" s="86">
        <v>0</v>
      </c>
      <c r="D69" s="86">
        <v>0</v>
      </c>
      <c r="E69" s="86">
        <v>0</v>
      </c>
      <c r="F69" s="83"/>
      <c r="G69" s="85"/>
      <c r="H69" s="85"/>
      <c r="I69" s="83"/>
      <c r="J69" s="83"/>
    </row>
    <row r="70" spans="1:10" x14ac:dyDescent="0.2">
      <c r="A70" s="85">
        <v>1246</v>
      </c>
      <c r="B70" s="83" t="s">
        <v>330</v>
      </c>
      <c r="C70" s="86">
        <v>3685483.49</v>
      </c>
      <c r="D70" s="86">
        <v>24303.063749999998</v>
      </c>
      <c r="E70" s="86">
        <v>3467706.2417500005</v>
      </c>
      <c r="F70" s="114" t="s">
        <v>589</v>
      </c>
      <c r="G70" s="115">
        <v>0.1</v>
      </c>
      <c r="H70" s="3" t="s">
        <v>590</v>
      </c>
      <c r="I70" s="83"/>
      <c r="J70" s="83"/>
    </row>
    <row r="71" spans="1:10" x14ac:dyDescent="0.35">
      <c r="A71" s="85">
        <v>1247</v>
      </c>
      <c r="B71" s="83" t="s">
        <v>331</v>
      </c>
      <c r="C71" s="86">
        <v>564831.14</v>
      </c>
      <c r="D71" s="86">
        <v>0</v>
      </c>
      <c r="E71" s="86">
        <v>0</v>
      </c>
      <c r="F71" s="83"/>
      <c r="G71" s="83"/>
      <c r="H71" s="83"/>
      <c r="I71" s="83"/>
      <c r="J71" s="83"/>
    </row>
    <row r="72" spans="1:10" x14ac:dyDescent="0.35">
      <c r="A72" s="85">
        <v>1248</v>
      </c>
      <c r="B72" s="83" t="s">
        <v>332</v>
      </c>
      <c r="C72" s="86">
        <v>0</v>
      </c>
      <c r="D72" s="86">
        <v>0</v>
      </c>
      <c r="E72" s="86">
        <v>0</v>
      </c>
      <c r="F72" s="83"/>
      <c r="G72" s="83"/>
      <c r="H72" s="83"/>
      <c r="I72" s="83"/>
      <c r="J72" s="83"/>
    </row>
    <row r="73" spans="1:10" x14ac:dyDescent="0.35">
      <c r="A73" s="83"/>
      <c r="B73" s="83"/>
      <c r="C73" s="83"/>
      <c r="D73" s="83"/>
      <c r="E73" s="83"/>
      <c r="F73" s="83"/>
      <c r="G73" s="83"/>
      <c r="H73" s="83"/>
      <c r="I73" s="83"/>
      <c r="J73" s="83"/>
    </row>
    <row r="74" spans="1:10" x14ac:dyDescent="0.35">
      <c r="A74" s="132" t="s">
        <v>333</v>
      </c>
      <c r="B74" s="132"/>
      <c r="C74" s="132"/>
      <c r="D74" s="132"/>
      <c r="E74" s="132"/>
      <c r="F74" s="132"/>
      <c r="G74" s="132"/>
      <c r="H74" s="83"/>
      <c r="I74" s="83"/>
      <c r="J74" s="83"/>
    </row>
    <row r="75" spans="1:10" s="84" customFormat="1" x14ac:dyDescent="0.35">
      <c r="A75" s="56" t="s">
        <v>69</v>
      </c>
      <c r="B75" s="56" t="s">
        <v>70</v>
      </c>
      <c r="C75" s="56" t="s">
        <v>71</v>
      </c>
      <c r="D75" s="56" t="s">
        <v>334</v>
      </c>
      <c r="E75" s="56" t="s">
        <v>335</v>
      </c>
      <c r="F75" s="56" t="s">
        <v>336</v>
      </c>
      <c r="G75" s="56" t="s">
        <v>337</v>
      </c>
      <c r="H75" s="85"/>
      <c r="I75" s="85"/>
      <c r="J75" s="85"/>
    </row>
    <row r="76" spans="1:10" s="107" customFormat="1" x14ac:dyDescent="0.35">
      <c r="A76" s="91">
        <v>1250</v>
      </c>
      <c r="B76" s="94" t="s">
        <v>338</v>
      </c>
      <c r="C76" s="93">
        <f>SUM(C77:C81)</f>
        <v>133169</v>
      </c>
      <c r="D76" s="93">
        <f t="shared" ref="D76:E76" si="1">SUM(D77:D81)</f>
        <v>4993.83</v>
      </c>
      <c r="E76" s="93">
        <f t="shared" si="1"/>
        <v>56512.71</v>
      </c>
      <c r="F76" s="94"/>
      <c r="G76" s="94"/>
      <c r="H76" s="94"/>
      <c r="I76" s="94"/>
      <c r="J76" s="94"/>
    </row>
    <row r="77" spans="1:10" x14ac:dyDescent="0.35">
      <c r="A77" s="85">
        <v>1251</v>
      </c>
      <c r="B77" s="83" t="s">
        <v>339</v>
      </c>
      <c r="C77" s="86">
        <v>133169</v>
      </c>
      <c r="D77" s="86">
        <v>4993.83</v>
      </c>
      <c r="E77" s="86">
        <v>56512.71</v>
      </c>
      <c r="F77" s="83"/>
      <c r="G77" s="83"/>
      <c r="H77" s="83"/>
      <c r="I77" s="83"/>
      <c r="J77" s="83"/>
    </row>
    <row r="78" spans="1:10" x14ac:dyDescent="0.35">
      <c r="A78" s="85">
        <v>1252</v>
      </c>
      <c r="B78" s="83" t="s">
        <v>340</v>
      </c>
      <c r="C78" s="86">
        <v>0</v>
      </c>
      <c r="D78" s="86">
        <v>0</v>
      </c>
      <c r="E78" s="86">
        <v>0</v>
      </c>
      <c r="F78" s="83"/>
      <c r="G78" s="83"/>
      <c r="H78" s="83"/>
      <c r="I78" s="83"/>
      <c r="J78" s="83"/>
    </row>
    <row r="79" spans="1:10" x14ac:dyDescent="0.35">
      <c r="A79" s="85">
        <v>1253</v>
      </c>
      <c r="B79" s="83" t="s">
        <v>341</v>
      </c>
      <c r="C79" s="86">
        <v>0</v>
      </c>
      <c r="D79" s="86">
        <v>0</v>
      </c>
      <c r="E79" s="86">
        <v>0</v>
      </c>
      <c r="F79" s="83"/>
      <c r="G79" s="83"/>
      <c r="H79" s="83"/>
      <c r="I79" s="83"/>
      <c r="J79" s="83"/>
    </row>
    <row r="80" spans="1:10" x14ac:dyDescent="0.35">
      <c r="A80" s="85">
        <v>1254</v>
      </c>
      <c r="B80" s="83" t="s">
        <v>342</v>
      </c>
      <c r="C80" s="86">
        <v>0</v>
      </c>
      <c r="D80" s="86">
        <v>0</v>
      </c>
      <c r="E80" s="86">
        <v>0</v>
      </c>
      <c r="F80" s="83"/>
      <c r="G80" s="83"/>
      <c r="H80" s="83"/>
      <c r="I80" s="83"/>
      <c r="J80" s="83"/>
    </row>
    <row r="81" spans="1:8" x14ac:dyDescent="0.35">
      <c r="A81" s="85">
        <v>1259</v>
      </c>
      <c r="B81" s="83" t="s">
        <v>343</v>
      </c>
      <c r="C81" s="86">
        <v>0</v>
      </c>
      <c r="D81" s="86">
        <v>0</v>
      </c>
      <c r="E81" s="86">
        <v>0</v>
      </c>
      <c r="F81" s="83"/>
      <c r="G81" s="83"/>
    </row>
    <row r="82" spans="1:8" x14ac:dyDescent="0.35">
      <c r="A82" s="85">
        <v>1270</v>
      </c>
      <c r="B82" s="83" t="s">
        <v>344</v>
      </c>
      <c r="C82" s="93">
        <f>+C83+C84+C85+C86+C87+C88</f>
        <v>19166.2</v>
      </c>
      <c r="D82" s="89"/>
      <c r="E82" s="89"/>
      <c r="F82" s="83"/>
      <c r="G82" s="83"/>
    </row>
    <row r="83" spans="1:8" x14ac:dyDescent="0.35">
      <c r="A83" s="85">
        <v>1271</v>
      </c>
      <c r="B83" s="83" t="s">
        <v>345</v>
      </c>
      <c r="C83" s="86">
        <v>0</v>
      </c>
      <c r="D83" s="89"/>
      <c r="E83" s="89"/>
      <c r="F83" s="83"/>
      <c r="G83" s="83"/>
    </row>
    <row r="84" spans="1:8" x14ac:dyDescent="0.35">
      <c r="A84" s="85">
        <v>1272</v>
      </c>
      <c r="B84" s="83" t="s">
        <v>346</v>
      </c>
      <c r="C84" s="86">
        <v>0</v>
      </c>
      <c r="D84" s="89"/>
      <c r="E84" s="89"/>
      <c r="F84" s="83"/>
      <c r="G84" s="83"/>
    </row>
    <row r="85" spans="1:8" x14ac:dyDescent="0.35">
      <c r="A85" s="85">
        <v>1273</v>
      </c>
      <c r="B85" s="83" t="s">
        <v>347</v>
      </c>
      <c r="C85" s="86">
        <v>19166.2</v>
      </c>
      <c r="D85" s="89"/>
      <c r="E85" s="89"/>
      <c r="F85" s="83"/>
      <c r="G85" s="83"/>
    </row>
    <row r="86" spans="1:8" x14ac:dyDescent="0.35">
      <c r="A86" s="85">
        <v>1274</v>
      </c>
      <c r="B86" s="83" t="s">
        <v>348</v>
      </c>
      <c r="C86" s="86">
        <v>0</v>
      </c>
      <c r="D86" s="89"/>
      <c r="E86" s="89"/>
      <c r="F86" s="83"/>
      <c r="G86" s="83"/>
    </row>
    <row r="87" spans="1:8" x14ac:dyDescent="0.35">
      <c r="A87" s="85">
        <v>1275</v>
      </c>
      <c r="B87" s="83" t="s">
        <v>349</v>
      </c>
      <c r="C87" s="86">
        <v>0</v>
      </c>
      <c r="D87" s="89"/>
      <c r="E87" s="89"/>
      <c r="F87" s="83"/>
      <c r="G87" s="83"/>
    </row>
    <row r="88" spans="1:8" x14ac:dyDescent="0.35">
      <c r="A88" s="85">
        <v>1279</v>
      </c>
      <c r="B88" s="83" t="s">
        <v>350</v>
      </c>
      <c r="C88" s="86">
        <v>0</v>
      </c>
      <c r="D88" s="89"/>
      <c r="E88" s="89"/>
      <c r="F88" s="83"/>
      <c r="G88" s="83"/>
    </row>
    <row r="89" spans="1:8" x14ac:dyDescent="0.35">
      <c r="A89" s="83"/>
      <c r="B89" s="83"/>
      <c r="C89" s="83"/>
      <c r="D89" s="83"/>
      <c r="E89" s="83"/>
      <c r="F89" s="83"/>
      <c r="G89" s="83"/>
    </row>
    <row r="90" spans="1:8" x14ac:dyDescent="0.35">
      <c r="A90" s="132" t="s">
        <v>351</v>
      </c>
      <c r="B90" s="132"/>
      <c r="C90" s="132"/>
      <c r="D90" s="132"/>
      <c r="E90" s="132"/>
      <c r="F90" s="132"/>
      <c r="G90" s="132"/>
    </row>
    <row r="91" spans="1:8" s="84" customFormat="1" x14ac:dyDescent="0.35">
      <c r="A91" s="56" t="s">
        <v>69</v>
      </c>
      <c r="B91" s="56" t="s">
        <v>70</v>
      </c>
      <c r="C91" s="56" t="s">
        <v>71</v>
      </c>
      <c r="D91" s="56" t="s">
        <v>313</v>
      </c>
      <c r="E91" s="56"/>
      <c r="F91" s="56"/>
      <c r="G91" s="56"/>
    </row>
    <row r="92" spans="1:8" s="107" customFormat="1" x14ac:dyDescent="0.35">
      <c r="A92" s="91">
        <v>1160</v>
      </c>
      <c r="B92" s="94" t="s">
        <v>352</v>
      </c>
      <c r="C92" s="93">
        <v>0</v>
      </c>
      <c r="D92" s="94"/>
      <c r="E92" s="94"/>
      <c r="F92" s="94"/>
      <c r="G92" s="94"/>
    </row>
    <row r="93" spans="1:8" x14ac:dyDescent="0.35">
      <c r="A93" s="85">
        <v>1161</v>
      </c>
      <c r="B93" s="83" t="s">
        <v>353</v>
      </c>
      <c r="C93" s="86">
        <v>0</v>
      </c>
      <c r="D93" s="83"/>
      <c r="E93" s="83"/>
      <c r="F93" s="83"/>
      <c r="G93" s="83"/>
    </row>
    <row r="94" spans="1:8" x14ac:dyDescent="0.35">
      <c r="A94" s="85">
        <v>1162</v>
      </c>
      <c r="B94" s="83" t="s">
        <v>354</v>
      </c>
      <c r="C94" s="86">
        <v>0</v>
      </c>
      <c r="D94" s="83"/>
      <c r="E94" s="83"/>
      <c r="F94" s="83"/>
      <c r="G94" s="83"/>
    </row>
    <row r="95" spans="1:8" x14ac:dyDescent="0.35">
      <c r="A95" s="83"/>
      <c r="B95" s="83"/>
      <c r="C95" s="83"/>
      <c r="D95" s="83"/>
      <c r="E95" s="83"/>
      <c r="F95" s="83"/>
      <c r="G95" s="83"/>
    </row>
    <row r="96" spans="1:8" x14ac:dyDescent="0.35">
      <c r="A96" s="132" t="s">
        <v>355</v>
      </c>
      <c r="B96" s="132"/>
      <c r="C96" s="132"/>
      <c r="D96" s="132"/>
      <c r="E96" s="132"/>
      <c r="F96" s="132"/>
      <c r="G96" s="132"/>
      <c r="H96" s="132"/>
    </row>
    <row r="97" spans="1:8" s="84" customFormat="1" x14ac:dyDescent="0.35">
      <c r="A97" s="56" t="s">
        <v>69</v>
      </c>
      <c r="B97" s="56" t="s">
        <v>70</v>
      </c>
      <c r="C97" s="56" t="s">
        <v>71</v>
      </c>
      <c r="D97" s="56" t="s">
        <v>278</v>
      </c>
      <c r="E97" s="56"/>
      <c r="F97" s="56"/>
      <c r="G97" s="56"/>
      <c r="H97" s="56"/>
    </row>
    <row r="98" spans="1:8" s="107" customFormat="1" x14ac:dyDescent="0.35">
      <c r="A98" s="91">
        <v>1190</v>
      </c>
      <c r="B98" s="94" t="s">
        <v>356</v>
      </c>
      <c r="C98" s="93">
        <v>0</v>
      </c>
      <c r="D98" s="94"/>
      <c r="E98" s="94"/>
      <c r="F98" s="94"/>
      <c r="G98" s="94"/>
      <c r="H98" s="94"/>
    </row>
    <row r="99" spans="1:8" x14ac:dyDescent="0.35">
      <c r="A99" s="85">
        <v>1191</v>
      </c>
      <c r="B99" s="83" t="s">
        <v>357</v>
      </c>
      <c r="C99" s="86">
        <v>0</v>
      </c>
      <c r="D99" s="83"/>
      <c r="E99" s="83"/>
      <c r="F99" s="83"/>
      <c r="G99" s="83"/>
      <c r="H99" s="83"/>
    </row>
    <row r="100" spans="1:8" x14ac:dyDescent="0.35">
      <c r="A100" s="85">
        <v>1192</v>
      </c>
      <c r="B100" s="83" t="s">
        <v>358</v>
      </c>
      <c r="C100" s="86">
        <v>0</v>
      </c>
      <c r="D100" s="83"/>
      <c r="E100" s="83"/>
      <c r="F100" s="83"/>
      <c r="G100" s="83"/>
      <c r="H100" s="83"/>
    </row>
    <row r="101" spans="1:8" x14ac:dyDescent="0.35">
      <c r="A101" s="85">
        <v>1193</v>
      </c>
      <c r="B101" s="83" t="s">
        <v>359</v>
      </c>
      <c r="C101" s="86">
        <v>0</v>
      </c>
      <c r="D101" s="83"/>
      <c r="E101" s="83"/>
      <c r="F101" s="83"/>
      <c r="G101" s="83"/>
      <c r="H101" s="83"/>
    </row>
    <row r="102" spans="1:8" x14ac:dyDescent="0.35">
      <c r="A102" s="85">
        <v>1194</v>
      </c>
      <c r="B102" s="83" t="s">
        <v>360</v>
      </c>
      <c r="C102" s="86">
        <v>0</v>
      </c>
      <c r="D102" s="83"/>
      <c r="E102" s="83"/>
      <c r="F102" s="83"/>
      <c r="G102" s="83"/>
      <c r="H102" s="83"/>
    </row>
    <row r="103" spans="1:8" x14ac:dyDescent="0.35">
      <c r="A103" s="85">
        <v>1290</v>
      </c>
      <c r="B103" s="83" t="s">
        <v>361</v>
      </c>
      <c r="C103" s="86">
        <v>0</v>
      </c>
      <c r="D103" s="83"/>
      <c r="E103" s="83"/>
      <c r="F103" s="83"/>
      <c r="G103" s="83"/>
      <c r="H103" s="83"/>
    </row>
    <row r="104" spans="1:8" x14ac:dyDescent="0.35">
      <c r="A104" s="85">
        <v>1291</v>
      </c>
      <c r="B104" s="83" t="s">
        <v>362</v>
      </c>
      <c r="C104" s="86">
        <v>0</v>
      </c>
      <c r="D104" s="83"/>
      <c r="E104" s="83"/>
      <c r="F104" s="83"/>
      <c r="G104" s="83"/>
      <c r="H104" s="83"/>
    </row>
    <row r="105" spans="1:8" x14ac:dyDescent="0.35">
      <c r="A105" s="85">
        <v>1292</v>
      </c>
      <c r="B105" s="83" t="s">
        <v>363</v>
      </c>
      <c r="C105" s="86">
        <v>0</v>
      </c>
      <c r="D105" s="83"/>
      <c r="E105" s="83"/>
      <c r="F105" s="83"/>
      <c r="G105" s="83"/>
      <c r="H105" s="83"/>
    </row>
    <row r="106" spans="1:8" x14ac:dyDescent="0.35">
      <c r="A106" s="85">
        <v>1293</v>
      </c>
      <c r="B106" s="83" t="s">
        <v>364</v>
      </c>
      <c r="C106" s="86">
        <v>0</v>
      </c>
      <c r="D106" s="83"/>
      <c r="E106" s="83"/>
      <c r="F106" s="83"/>
      <c r="G106" s="83"/>
      <c r="H106" s="83"/>
    </row>
    <row r="107" spans="1:8" x14ac:dyDescent="0.35">
      <c r="A107" s="83"/>
      <c r="B107" s="83"/>
      <c r="C107" s="83"/>
      <c r="D107" s="83"/>
      <c r="E107" s="83"/>
      <c r="F107" s="83"/>
      <c r="G107" s="83"/>
      <c r="H107" s="83"/>
    </row>
    <row r="108" spans="1:8" x14ac:dyDescent="0.35">
      <c r="A108" s="132" t="s">
        <v>365</v>
      </c>
      <c r="B108" s="132"/>
      <c r="C108" s="132"/>
      <c r="D108" s="132"/>
      <c r="E108" s="132"/>
      <c r="F108" s="132"/>
      <c r="G108" s="132"/>
      <c r="H108" s="132"/>
    </row>
    <row r="109" spans="1:8" s="84" customFormat="1" x14ac:dyDescent="0.35">
      <c r="A109" s="56" t="s">
        <v>69</v>
      </c>
      <c r="B109" s="56" t="s">
        <v>70</v>
      </c>
      <c r="C109" s="56" t="s">
        <v>71</v>
      </c>
      <c r="D109" s="56" t="s">
        <v>274</v>
      </c>
      <c r="E109" s="56" t="s">
        <v>275</v>
      </c>
      <c r="F109" s="56" t="s">
        <v>276</v>
      </c>
      <c r="G109" s="56" t="s">
        <v>366</v>
      </c>
      <c r="H109" s="56" t="s">
        <v>315</v>
      </c>
    </row>
    <row r="110" spans="1:8" s="107" customFormat="1" x14ac:dyDescent="0.35">
      <c r="A110" s="91">
        <v>2110</v>
      </c>
      <c r="B110" s="94" t="s">
        <v>367</v>
      </c>
      <c r="C110" s="93">
        <f>+C111+C112+C113+C114+C115+C116+C117+C118+C119+C120+C121+C122+C123</f>
        <v>4941759.9400000004</v>
      </c>
      <c r="D110" s="93">
        <f>+D111+D112+D113+D114+D115+D116+D117+D118+D119+D120+D121+D122+D123</f>
        <v>4941759.9400000004</v>
      </c>
      <c r="E110" s="93">
        <v>0</v>
      </c>
      <c r="F110" s="93">
        <v>0</v>
      </c>
      <c r="G110" s="93">
        <v>0</v>
      </c>
      <c r="H110" s="94"/>
    </row>
    <row r="111" spans="1:8" x14ac:dyDescent="0.35">
      <c r="A111" s="85">
        <v>2111</v>
      </c>
      <c r="B111" s="83" t="s">
        <v>368</v>
      </c>
      <c r="C111" s="86">
        <v>7465.02</v>
      </c>
      <c r="D111" s="86">
        <v>7465.02</v>
      </c>
      <c r="E111" s="86">
        <v>0</v>
      </c>
      <c r="F111" s="86">
        <v>0</v>
      </c>
      <c r="G111" s="86">
        <v>0</v>
      </c>
      <c r="H111" s="83"/>
    </row>
    <row r="112" spans="1:8" x14ac:dyDescent="0.35">
      <c r="A112" s="85">
        <v>2112</v>
      </c>
      <c r="B112" s="83" t="s">
        <v>369</v>
      </c>
      <c r="C112" s="86">
        <v>3148901.55</v>
      </c>
      <c r="D112" s="86">
        <v>3148901.55</v>
      </c>
      <c r="E112" s="86">
        <v>0</v>
      </c>
      <c r="F112" s="86">
        <v>0</v>
      </c>
      <c r="G112" s="86">
        <v>0</v>
      </c>
      <c r="H112" s="83"/>
    </row>
    <row r="113" spans="1:8" x14ac:dyDescent="0.35">
      <c r="A113" s="85">
        <v>2113</v>
      </c>
      <c r="B113" s="83" t="s">
        <v>370</v>
      </c>
      <c r="C113" s="86">
        <v>0</v>
      </c>
      <c r="D113" s="86">
        <v>0</v>
      </c>
      <c r="E113" s="86">
        <v>0</v>
      </c>
      <c r="F113" s="86">
        <v>0</v>
      </c>
      <c r="G113" s="86">
        <v>0</v>
      </c>
      <c r="H113" s="83"/>
    </row>
    <row r="114" spans="1:8" x14ac:dyDescent="0.35">
      <c r="A114" s="85">
        <v>2114</v>
      </c>
      <c r="B114" s="83" t="s">
        <v>371</v>
      </c>
      <c r="C114" s="86">
        <v>0</v>
      </c>
      <c r="D114" s="86">
        <v>0</v>
      </c>
      <c r="E114" s="86">
        <v>0</v>
      </c>
      <c r="F114" s="86">
        <v>0</v>
      </c>
      <c r="G114" s="86">
        <v>0</v>
      </c>
      <c r="H114" s="83"/>
    </row>
    <row r="115" spans="1:8" x14ac:dyDescent="0.35">
      <c r="A115" s="85">
        <v>2115</v>
      </c>
      <c r="B115" s="83" t="s">
        <v>372</v>
      </c>
      <c r="C115" s="86">
        <v>0</v>
      </c>
      <c r="D115" s="86">
        <v>0</v>
      </c>
      <c r="E115" s="86">
        <v>0</v>
      </c>
      <c r="F115" s="86">
        <v>0</v>
      </c>
      <c r="G115" s="86">
        <v>0</v>
      </c>
      <c r="H115" s="83"/>
    </row>
    <row r="116" spans="1:8" x14ac:dyDescent="0.35">
      <c r="A116" s="85">
        <v>2116</v>
      </c>
      <c r="B116" s="83" t="s">
        <v>373</v>
      </c>
      <c r="C116" s="86">
        <v>0</v>
      </c>
      <c r="D116" s="86">
        <v>0</v>
      </c>
      <c r="E116" s="86">
        <v>0</v>
      </c>
      <c r="F116" s="86">
        <v>0</v>
      </c>
      <c r="G116" s="86">
        <v>0</v>
      </c>
      <c r="H116" s="83"/>
    </row>
    <row r="117" spans="1:8" x14ac:dyDescent="0.35">
      <c r="A117" s="85">
        <v>2117</v>
      </c>
      <c r="B117" s="83" t="s">
        <v>374</v>
      </c>
      <c r="C117" s="86">
        <v>1259731.25</v>
      </c>
      <c r="D117" s="86">
        <v>1259731.25</v>
      </c>
      <c r="E117" s="86">
        <v>0</v>
      </c>
      <c r="F117" s="86">
        <v>0</v>
      </c>
      <c r="G117" s="86">
        <v>0</v>
      </c>
      <c r="H117" s="83"/>
    </row>
    <row r="118" spans="1:8" x14ac:dyDescent="0.35">
      <c r="A118" s="85">
        <v>2118</v>
      </c>
      <c r="B118" s="83" t="s">
        <v>375</v>
      </c>
      <c r="C118" s="86">
        <v>0</v>
      </c>
      <c r="D118" s="86">
        <v>0</v>
      </c>
      <c r="E118" s="86">
        <v>0</v>
      </c>
      <c r="F118" s="86">
        <v>0</v>
      </c>
      <c r="G118" s="86">
        <v>0</v>
      </c>
      <c r="H118" s="83"/>
    </row>
    <row r="119" spans="1:8" x14ac:dyDescent="0.35">
      <c r="A119" s="85">
        <v>2119</v>
      </c>
      <c r="B119" s="83" t="s">
        <v>376</v>
      </c>
      <c r="C119" s="86">
        <v>525662.12</v>
      </c>
      <c r="D119" s="86">
        <v>525662.12</v>
      </c>
      <c r="E119" s="86">
        <v>0</v>
      </c>
      <c r="F119" s="86">
        <v>0</v>
      </c>
      <c r="G119" s="86">
        <v>0</v>
      </c>
      <c r="H119" s="83"/>
    </row>
    <row r="120" spans="1:8" x14ac:dyDescent="0.35">
      <c r="A120" s="85">
        <v>2120</v>
      </c>
      <c r="B120" s="83" t="s">
        <v>377</v>
      </c>
      <c r="C120" s="86">
        <v>0</v>
      </c>
      <c r="D120" s="86">
        <v>0</v>
      </c>
      <c r="E120" s="86">
        <v>0</v>
      </c>
      <c r="F120" s="86">
        <v>0</v>
      </c>
      <c r="G120" s="86">
        <v>0</v>
      </c>
      <c r="H120" s="83"/>
    </row>
    <row r="121" spans="1:8" x14ac:dyDescent="0.35">
      <c r="A121" s="85">
        <v>2121</v>
      </c>
      <c r="B121" s="83" t="s">
        <v>378</v>
      </c>
      <c r="C121" s="86">
        <v>0</v>
      </c>
      <c r="D121" s="86">
        <v>0</v>
      </c>
      <c r="E121" s="86">
        <v>0</v>
      </c>
      <c r="F121" s="86">
        <v>0</v>
      </c>
      <c r="G121" s="86">
        <v>0</v>
      </c>
      <c r="H121" s="83"/>
    </row>
    <row r="122" spans="1:8" x14ac:dyDescent="0.35">
      <c r="A122" s="85">
        <v>2122</v>
      </c>
      <c r="B122" s="83" t="s">
        <v>379</v>
      </c>
      <c r="C122" s="86">
        <v>0</v>
      </c>
      <c r="D122" s="86">
        <v>0</v>
      </c>
      <c r="E122" s="86">
        <v>0</v>
      </c>
      <c r="F122" s="86">
        <v>0</v>
      </c>
      <c r="G122" s="86">
        <v>0</v>
      </c>
      <c r="H122" s="83"/>
    </row>
    <row r="123" spans="1:8" x14ac:dyDescent="0.35">
      <c r="A123" s="85">
        <v>2129</v>
      </c>
      <c r="B123" s="83" t="s">
        <v>380</v>
      </c>
      <c r="C123" s="86">
        <v>0</v>
      </c>
      <c r="D123" s="86">
        <v>0</v>
      </c>
      <c r="E123" s="86">
        <v>0</v>
      </c>
      <c r="F123" s="86">
        <v>0</v>
      </c>
      <c r="G123" s="86">
        <v>0</v>
      </c>
      <c r="H123" s="83"/>
    </row>
    <row r="124" spans="1:8" x14ac:dyDescent="0.35">
      <c r="A124" s="83"/>
      <c r="B124" s="83"/>
      <c r="C124" s="83"/>
      <c r="D124" s="83"/>
      <c r="E124" s="83"/>
      <c r="F124" s="83"/>
      <c r="G124" s="83"/>
      <c r="H124" s="83"/>
    </row>
    <row r="125" spans="1:8" x14ac:dyDescent="0.35">
      <c r="A125" s="132" t="s">
        <v>381</v>
      </c>
      <c r="B125" s="132"/>
      <c r="C125" s="132"/>
      <c r="D125" s="132"/>
      <c r="E125" s="132"/>
      <c r="F125" s="132"/>
      <c r="G125" s="132"/>
      <c r="H125" s="132"/>
    </row>
    <row r="126" spans="1:8" s="84" customFormat="1" x14ac:dyDescent="0.35">
      <c r="A126" s="56" t="s">
        <v>69</v>
      </c>
      <c r="B126" s="56" t="s">
        <v>70</v>
      </c>
      <c r="C126" s="56" t="s">
        <v>71</v>
      </c>
      <c r="D126" s="56" t="s">
        <v>382</v>
      </c>
      <c r="E126" s="56" t="s">
        <v>278</v>
      </c>
      <c r="F126" s="56"/>
      <c r="G126" s="56"/>
      <c r="H126" s="56"/>
    </row>
    <row r="127" spans="1:8" s="107" customFormat="1" x14ac:dyDescent="0.35">
      <c r="A127" s="91">
        <v>2160</v>
      </c>
      <c r="B127" s="94" t="s">
        <v>383</v>
      </c>
      <c r="C127" s="93">
        <v>0</v>
      </c>
      <c r="D127" s="94"/>
      <c r="E127" s="94"/>
      <c r="F127" s="94"/>
      <c r="G127" s="94"/>
      <c r="H127" s="94"/>
    </row>
    <row r="128" spans="1:8" x14ac:dyDescent="0.35">
      <c r="A128" s="85">
        <v>2161</v>
      </c>
      <c r="B128" s="83" t="s">
        <v>384</v>
      </c>
      <c r="C128" s="86">
        <v>0</v>
      </c>
      <c r="D128" s="83"/>
      <c r="E128" s="83"/>
      <c r="F128" s="83"/>
      <c r="G128" s="83"/>
      <c r="H128" s="83"/>
    </row>
    <row r="129" spans="1:5" x14ac:dyDescent="0.35">
      <c r="A129" s="85">
        <v>2162</v>
      </c>
      <c r="B129" s="83" t="s">
        <v>385</v>
      </c>
      <c r="C129" s="86">
        <v>0</v>
      </c>
      <c r="D129" s="83"/>
      <c r="E129" s="83"/>
    </row>
    <row r="130" spans="1:5" x14ac:dyDescent="0.35">
      <c r="A130" s="85">
        <v>2163</v>
      </c>
      <c r="B130" s="83" t="s">
        <v>386</v>
      </c>
      <c r="C130" s="86">
        <v>0</v>
      </c>
      <c r="D130" s="83"/>
      <c r="E130" s="83"/>
    </row>
    <row r="131" spans="1:5" x14ac:dyDescent="0.35">
      <c r="A131" s="85">
        <v>2164</v>
      </c>
      <c r="B131" s="83" t="s">
        <v>387</v>
      </c>
      <c r="C131" s="86">
        <v>0</v>
      </c>
      <c r="D131" s="83"/>
      <c r="E131" s="83"/>
    </row>
    <row r="132" spans="1:5" x14ac:dyDescent="0.35">
      <c r="A132" s="85">
        <v>2165</v>
      </c>
      <c r="B132" s="83" t="s">
        <v>388</v>
      </c>
      <c r="C132" s="86">
        <v>0</v>
      </c>
      <c r="D132" s="83"/>
      <c r="E132" s="83"/>
    </row>
    <row r="133" spans="1:5" x14ac:dyDescent="0.35">
      <c r="A133" s="85">
        <v>2166</v>
      </c>
      <c r="B133" s="83" t="s">
        <v>389</v>
      </c>
      <c r="C133" s="86">
        <v>0</v>
      </c>
      <c r="D133" s="83"/>
      <c r="E133" s="83"/>
    </row>
    <row r="134" spans="1:5" x14ac:dyDescent="0.35">
      <c r="A134" s="85">
        <v>2250</v>
      </c>
      <c r="B134" s="83" t="s">
        <v>390</v>
      </c>
      <c r="C134" s="86">
        <v>0</v>
      </c>
      <c r="D134" s="83"/>
      <c r="E134" s="83"/>
    </row>
    <row r="135" spans="1:5" x14ac:dyDescent="0.35">
      <c r="A135" s="85">
        <v>2251</v>
      </c>
      <c r="B135" s="83" t="s">
        <v>391</v>
      </c>
      <c r="C135" s="86">
        <v>0</v>
      </c>
      <c r="D135" s="83"/>
      <c r="E135" s="83"/>
    </row>
    <row r="136" spans="1:5" x14ac:dyDescent="0.35">
      <c r="A136" s="85">
        <v>2252</v>
      </c>
      <c r="B136" s="83" t="s">
        <v>392</v>
      </c>
      <c r="C136" s="86">
        <v>0</v>
      </c>
      <c r="D136" s="83"/>
      <c r="E136" s="83"/>
    </row>
    <row r="137" spans="1:5" x14ac:dyDescent="0.35">
      <c r="A137" s="85">
        <v>2253</v>
      </c>
      <c r="B137" s="83" t="s">
        <v>393</v>
      </c>
      <c r="C137" s="86">
        <v>0</v>
      </c>
      <c r="D137" s="83"/>
      <c r="E137" s="83"/>
    </row>
    <row r="138" spans="1:5" x14ac:dyDescent="0.35">
      <c r="A138" s="85">
        <v>2254</v>
      </c>
      <c r="B138" s="83" t="s">
        <v>394</v>
      </c>
      <c r="C138" s="86">
        <v>0</v>
      </c>
      <c r="D138" s="83"/>
      <c r="E138" s="83"/>
    </row>
    <row r="139" spans="1:5" x14ac:dyDescent="0.35">
      <c r="A139" s="85">
        <v>2255</v>
      </c>
      <c r="B139" s="83" t="s">
        <v>395</v>
      </c>
      <c r="C139" s="86">
        <v>0</v>
      </c>
      <c r="D139" s="83"/>
      <c r="E139" s="83"/>
    </row>
    <row r="140" spans="1:5" x14ac:dyDescent="0.35">
      <c r="A140" s="85">
        <v>2256</v>
      </c>
      <c r="B140" s="83" t="s">
        <v>396</v>
      </c>
      <c r="C140" s="86">
        <v>0</v>
      </c>
      <c r="D140" s="83"/>
      <c r="E140" s="83"/>
    </row>
    <row r="141" spans="1:5" x14ac:dyDescent="0.35">
      <c r="A141" s="83"/>
      <c r="B141" s="83"/>
      <c r="C141" s="83"/>
      <c r="D141" s="83"/>
      <c r="E141" s="83"/>
    </row>
    <row r="142" spans="1:5" x14ac:dyDescent="0.35">
      <c r="A142" s="132" t="s">
        <v>397</v>
      </c>
      <c r="B142" s="132"/>
      <c r="C142" s="132"/>
      <c r="D142" s="132"/>
      <c r="E142" s="132"/>
    </row>
    <row r="143" spans="1:5" s="84" customFormat="1" x14ac:dyDescent="0.35">
      <c r="A143" s="90" t="s">
        <v>69</v>
      </c>
      <c r="B143" s="90" t="s">
        <v>70</v>
      </c>
      <c r="C143" s="90" t="s">
        <v>71</v>
      </c>
      <c r="D143" s="56" t="s">
        <v>382</v>
      </c>
      <c r="E143" s="56" t="s">
        <v>278</v>
      </c>
    </row>
    <row r="144" spans="1:5" x14ac:dyDescent="0.35">
      <c r="A144" s="85">
        <v>2150</v>
      </c>
      <c r="B144" s="83" t="s">
        <v>398</v>
      </c>
      <c r="C144" s="86">
        <v>0</v>
      </c>
      <c r="D144" s="83"/>
      <c r="E144" s="83"/>
    </row>
    <row r="145" spans="1:5" x14ac:dyDescent="0.35">
      <c r="A145" s="85">
        <v>2151</v>
      </c>
      <c r="B145" s="83" t="s">
        <v>399</v>
      </c>
      <c r="C145" s="86">
        <v>0</v>
      </c>
      <c r="D145" s="83"/>
      <c r="E145" s="83"/>
    </row>
    <row r="146" spans="1:5" x14ac:dyDescent="0.35">
      <c r="A146" s="85">
        <v>2152</v>
      </c>
      <c r="B146" s="83" t="s">
        <v>400</v>
      </c>
      <c r="C146" s="86">
        <v>0</v>
      </c>
      <c r="D146" s="83"/>
      <c r="E146" s="83"/>
    </row>
    <row r="147" spans="1:5" x14ac:dyDescent="0.35">
      <c r="A147" s="85">
        <v>2159</v>
      </c>
      <c r="B147" s="83" t="s">
        <v>401</v>
      </c>
      <c r="C147" s="86">
        <v>0</v>
      </c>
      <c r="D147" s="83"/>
      <c r="E147" s="83"/>
    </row>
    <row r="148" spans="1:5" x14ac:dyDescent="0.35">
      <c r="A148" s="85">
        <v>2240</v>
      </c>
      <c r="B148" s="83" t="s">
        <v>402</v>
      </c>
      <c r="C148" s="86">
        <v>0</v>
      </c>
      <c r="D148" s="83"/>
      <c r="E148" s="83"/>
    </row>
    <row r="149" spans="1:5" x14ac:dyDescent="0.35">
      <c r="A149" s="85">
        <v>2241</v>
      </c>
      <c r="B149" s="83" t="s">
        <v>403</v>
      </c>
      <c r="C149" s="86">
        <v>0</v>
      </c>
      <c r="D149" s="83"/>
      <c r="E149" s="83"/>
    </row>
    <row r="150" spans="1:5" x14ac:dyDescent="0.35">
      <c r="A150" s="85">
        <v>2242</v>
      </c>
      <c r="B150" s="83" t="s">
        <v>404</v>
      </c>
      <c r="C150" s="86">
        <v>0</v>
      </c>
      <c r="D150" s="83"/>
      <c r="E150" s="83"/>
    </row>
    <row r="151" spans="1:5" x14ac:dyDescent="0.35">
      <c r="A151" s="85">
        <v>2249</v>
      </c>
      <c r="B151" s="83" t="s">
        <v>405</v>
      </c>
      <c r="C151" s="86">
        <v>0</v>
      </c>
      <c r="D151" s="83"/>
      <c r="E151" s="83"/>
    </row>
    <row r="152" spans="1:5" x14ac:dyDescent="0.35">
      <c r="A152" s="85"/>
      <c r="B152" s="83"/>
      <c r="C152" s="86"/>
      <c r="D152" s="83"/>
      <c r="E152" s="83"/>
    </row>
    <row r="153" spans="1:5" x14ac:dyDescent="0.35">
      <c r="A153" s="132" t="s">
        <v>406</v>
      </c>
      <c r="B153" s="132"/>
      <c r="C153" s="132"/>
      <c r="D153" s="132"/>
      <c r="E153" s="132"/>
    </row>
    <row r="154" spans="1:5" s="84" customFormat="1" x14ac:dyDescent="0.35">
      <c r="A154" s="90" t="s">
        <v>69</v>
      </c>
      <c r="B154" s="90" t="s">
        <v>70</v>
      </c>
      <c r="C154" s="90" t="s">
        <v>71</v>
      </c>
      <c r="D154" s="56" t="s">
        <v>382</v>
      </c>
      <c r="E154" s="56" t="s">
        <v>278</v>
      </c>
    </row>
    <row r="155" spans="1:5" s="107" customFormat="1" x14ac:dyDescent="0.35">
      <c r="A155" s="91">
        <v>2170</v>
      </c>
      <c r="B155" s="94" t="s">
        <v>407</v>
      </c>
      <c r="C155" s="93">
        <v>0</v>
      </c>
      <c r="D155" s="94"/>
      <c r="E155" s="94"/>
    </row>
    <row r="156" spans="1:5" x14ac:dyDescent="0.35">
      <c r="A156" s="85">
        <v>2171</v>
      </c>
      <c r="B156" s="83" t="s">
        <v>408</v>
      </c>
      <c r="C156" s="86">
        <v>0</v>
      </c>
      <c r="D156" s="83"/>
      <c r="E156" s="83"/>
    </row>
    <row r="157" spans="1:5" x14ac:dyDescent="0.35">
      <c r="A157" s="85">
        <v>2172</v>
      </c>
      <c r="B157" s="83" t="s">
        <v>409</v>
      </c>
      <c r="C157" s="86">
        <v>0</v>
      </c>
      <c r="D157" s="83"/>
      <c r="E157" s="83"/>
    </row>
    <row r="158" spans="1:5" x14ac:dyDescent="0.35">
      <c r="A158" s="85">
        <v>2179</v>
      </c>
      <c r="B158" s="83" t="s">
        <v>410</v>
      </c>
      <c r="C158" s="86">
        <v>0</v>
      </c>
      <c r="D158" s="83"/>
      <c r="E158" s="83"/>
    </row>
    <row r="159" spans="1:5" x14ac:dyDescent="0.35">
      <c r="A159" s="85">
        <v>2260</v>
      </c>
      <c r="B159" s="83" t="s">
        <v>411</v>
      </c>
      <c r="C159" s="86">
        <f>+C160+C161+C162+C163</f>
        <v>2662047.42</v>
      </c>
      <c r="D159" s="83"/>
      <c r="E159" s="83"/>
    </row>
    <row r="160" spans="1:5" x14ac:dyDescent="0.35">
      <c r="A160" s="85">
        <v>2261</v>
      </c>
      <c r="B160" s="83" t="s">
        <v>412</v>
      </c>
      <c r="C160" s="86">
        <v>0</v>
      </c>
      <c r="D160" s="83"/>
      <c r="E160" s="83"/>
    </row>
    <row r="161" spans="1:5" x14ac:dyDescent="0.35">
      <c r="A161" s="85">
        <v>2262</v>
      </c>
      <c r="B161" s="83" t="s">
        <v>413</v>
      </c>
      <c r="C161" s="86">
        <v>0</v>
      </c>
      <c r="D161" s="83"/>
      <c r="E161" s="83"/>
    </row>
    <row r="162" spans="1:5" x14ac:dyDescent="0.35">
      <c r="A162" s="85">
        <v>2263</v>
      </c>
      <c r="B162" s="83" t="s">
        <v>414</v>
      </c>
      <c r="C162" s="86">
        <v>0</v>
      </c>
      <c r="D162" s="83"/>
      <c r="E162" s="83"/>
    </row>
    <row r="163" spans="1:5" x14ac:dyDescent="0.35">
      <c r="A163" s="85">
        <v>2269</v>
      </c>
      <c r="B163" s="83" t="s">
        <v>415</v>
      </c>
      <c r="C163" s="86">
        <v>2662047.42</v>
      </c>
      <c r="D163" s="83"/>
      <c r="E163" s="83"/>
    </row>
    <row r="164" spans="1:5" x14ac:dyDescent="0.35">
      <c r="A164" s="83"/>
      <c r="B164" s="83"/>
      <c r="C164" s="83"/>
      <c r="D164" s="83"/>
      <c r="E164" s="83"/>
    </row>
    <row r="165" spans="1:5" x14ac:dyDescent="0.35">
      <c r="A165" s="132" t="s">
        <v>416</v>
      </c>
      <c r="B165" s="132"/>
      <c r="C165" s="132"/>
      <c r="D165" s="132"/>
      <c r="E165" s="132"/>
    </row>
    <row r="166" spans="1:5" s="84" customFormat="1" x14ac:dyDescent="0.35">
      <c r="A166" s="90" t="s">
        <v>69</v>
      </c>
      <c r="B166" s="90" t="s">
        <v>70</v>
      </c>
      <c r="C166" s="90" t="s">
        <v>71</v>
      </c>
      <c r="D166" s="56" t="s">
        <v>382</v>
      </c>
      <c r="E166" s="56" t="s">
        <v>278</v>
      </c>
    </row>
    <row r="167" spans="1:5" s="107" customFormat="1" x14ac:dyDescent="0.35">
      <c r="A167" s="91">
        <v>2190</v>
      </c>
      <c r="B167" s="94" t="s">
        <v>417</v>
      </c>
      <c r="C167" s="93">
        <v>0</v>
      </c>
      <c r="D167" s="94"/>
      <c r="E167" s="94"/>
    </row>
    <row r="168" spans="1:5" x14ac:dyDescent="0.35">
      <c r="A168" s="85">
        <v>2191</v>
      </c>
      <c r="B168" s="83" t="s">
        <v>418</v>
      </c>
      <c r="C168" s="86">
        <v>0</v>
      </c>
      <c r="D168" s="83"/>
      <c r="E168" s="83"/>
    </row>
    <row r="169" spans="1:5" x14ac:dyDescent="0.35">
      <c r="A169" s="85">
        <v>2192</v>
      </c>
      <c r="B169" s="83" t="s">
        <v>419</v>
      </c>
      <c r="C169" s="86">
        <v>0</v>
      </c>
      <c r="D169" s="83"/>
      <c r="E169" s="83"/>
    </row>
    <row r="170" spans="1:5" x14ac:dyDescent="0.35">
      <c r="A170" s="85">
        <v>2199</v>
      </c>
      <c r="B170" s="83" t="s">
        <v>420</v>
      </c>
      <c r="C170" s="86">
        <v>0</v>
      </c>
      <c r="D170" s="83"/>
      <c r="E170" s="83"/>
    </row>
    <row r="171" spans="1:5" x14ac:dyDescent="0.35">
      <c r="A171" s="83"/>
      <c r="B171" s="83"/>
      <c r="C171" s="83"/>
      <c r="D171" s="83"/>
      <c r="E171" s="83"/>
    </row>
    <row r="172" spans="1:5" x14ac:dyDescent="0.35">
      <c r="A172" s="94" t="s">
        <v>65</v>
      </c>
      <c r="C172" s="83"/>
      <c r="D172" s="83"/>
      <c r="E172" s="83"/>
    </row>
    <row r="177" spans="2:5" ht="20" x14ac:dyDescent="0.2">
      <c r="B177" s="112" t="s">
        <v>587</v>
      </c>
      <c r="C177" s="120" t="s">
        <v>588</v>
      </c>
      <c r="D177" s="120"/>
      <c r="E177" s="120"/>
    </row>
  </sheetData>
  <mergeCells count="22">
    <mergeCell ref="A165:E165"/>
    <mergeCell ref="A96:H96"/>
    <mergeCell ref="A108:H108"/>
    <mergeCell ref="A125:H125"/>
    <mergeCell ref="A142:E142"/>
    <mergeCell ref="A153:E153"/>
    <mergeCell ref="C177:E177"/>
    <mergeCell ref="A1:F1"/>
    <mergeCell ref="A2:F2"/>
    <mergeCell ref="A3:F3"/>
    <mergeCell ref="A4:F4"/>
    <mergeCell ref="A5:H5"/>
    <mergeCell ref="A7:H7"/>
    <mergeCell ref="A13:H13"/>
    <mergeCell ref="A18:H18"/>
    <mergeCell ref="A30:H30"/>
    <mergeCell ref="A39:F39"/>
    <mergeCell ref="A44:F44"/>
    <mergeCell ref="A48:H48"/>
    <mergeCell ref="A54:J54"/>
    <mergeCell ref="A74:G74"/>
    <mergeCell ref="A90:G90"/>
  </mergeCells>
  <printOptions horizontalCentered="1"/>
  <pageMargins left="0.25" right="0.25" top="0.75" bottom="0.75" header="0.3" footer="0.3"/>
  <pageSetup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  <pageSetUpPr fitToPage="1"/>
  </sheetPr>
  <dimension ref="A1:E36"/>
  <sheetViews>
    <sheetView topLeftCell="A4" workbookViewId="0">
      <selection activeCell="C16" sqref="C16"/>
    </sheetView>
  </sheetViews>
  <sheetFormatPr baseColWidth="10" defaultColWidth="14.453125" defaultRowHeight="14.5" x14ac:dyDescent="0.35"/>
  <cols>
    <col min="1" max="1" width="24.26953125" style="82" customWidth="1"/>
    <col min="2" max="2" width="48.1796875" style="82" customWidth="1"/>
    <col min="3" max="3" width="22.81640625" style="82" customWidth="1"/>
    <col min="4" max="5" width="16.81640625" style="82" customWidth="1"/>
    <col min="6" max="26" width="9.1796875" style="82" customWidth="1"/>
    <col min="27" max="16384" width="14.453125" style="82"/>
  </cols>
  <sheetData>
    <row r="1" spans="1:5" x14ac:dyDescent="0.35">
      <c r="A1" s="133" t="str">
        <f>ESF!A1</f>
        <v>Instituto Cultural de León</v>
      </c>
      <c r="B1" s="134"/>
      <c r="C1" s="134"/>
      <c r="D1" s="43" t="s">
        <v>0</v>
      </c>
      <c r="E1" s="62">
        <f>'Notas a los Edos Financieros'!D1</f>
        <v>2026</v>
      </c>
    </row>
    <row r="2" spans="1:5" x14ac:dyDescent="0.35">
      <c r="A2" s="133" t="s">
        <v>421</v>
      </c>
      <c r="B2" s="134"/>
      <c r="C2" s="134"/>
      <c r="D2" s="43" t="s">
        <v>2</v>
      </c>
      <c r="E2" s="62" t="str">
        <f>'Notas a los Edos Financieros'!D2</f>
        <v>Trimestral</v>
      </c>
    </row>
    <row r="3" spans="1:5" x14ac:dyDescent="0.35">
      <c r="A3" s="133" t="str">
        <f>ESF!A3</f>
        <v>Del 01 de enero al 30 de septiembre de 2026</v>
      </c>
      <c r="B3" s="134"/>
      <c r="C3" s="134"/>
      <c r="D3" s="43" t="s">
        <v>3</v>
      </c>
      <c r="E3" s="62">
        <f>'Notas a los Edos Financieros'!D3</f>
        <v>3</v>
      </c>
    </row>
    <row r="4" spans="1:5" x14ac:dyDescent="0.35">
      <c r="A4" s="133" t="s">
        <v>4</v>
      </c>
      <c r="B4" s="134"/>
      <c r="C4" s="134"/>
      <c r="D4" s="43"/>
      <c r="E4" s="44"/>
    </row>
    <row r="5" spans="1:5" x14ac:dyDescent="0.35">
      <c r="A5" s="135" t="s">
        <v>67</v>
      </c>
      <c r="B5" s="135"/>
      <c r="C5" s="135"/>
      <c r="D5" s="135"/>
      <c r="E5" s="135"/>
    </row>
    <row r="6" spans="1:5" x14ac:dyDescent="0.35">
      <c r="A6" s="83"/>
      <c r="B6" s="83"/>
      <c r="C6" s="83"/>
      <c r="D6" s="83"/>
      <c r="E6" s="83"/>
    </row>
    <row r="7" spans="1:5" x14ac:dyDescent="0.35">
      <c r="A7" s="132" t="s">
        <v>422</v>
      </c>
      <c r="B7" s="132"/>
      <c r="C7" s="132"/>
      <c r="D7" s="132"/>
      <c r="E7" s="132"/>
    </row>
    <row r="8" spans="1:5" s="84" customFormat="1" x14ac:dyDescent="0.35">
      <c r="A8" s="56" t="s">
        <v>69</v>
      </c>
      <c r="B8" s="56" t="s">
        <v>70</v>
      </c>
      <c r="C8" s="56" t="s">
        <v>71</v>
      </c>
      <c r="D8" s="56" t="s">
        <v>265</v>
      </c>
      <c r="E8" s="56" t="s">
        <v>382</v>
      </c>
    </row>
    <row r="9" spans="1:5" x14ac:dyDescent="0.35">
      <c r="A9" s="85">
        <v>3110</v>
      </c>
      <c r="B9" s="83" t="s">
        <v>123</v>
      </c>
      <c r="C9" s="86">
        <v>1479574.5899999999</v>
      </c>
      <c r="D9" s="83"/>
      <c r="E9" s="83"/>
    </row>
    <row r="10" spans="1:5" x14ac:dyDescent="0.35">
      <c r="A10" s="85">
        <v>3120</v>
      </c>
      <c r="B10" s="83" t="s">
        <v>423</v>
      </c>
      <c r="C10" s="86">
        <v>0</v>
      </c>
      <c r="D10" s="83"/>
      <c r="E10" s="83"/>
    </row>
    <row r="11" spans="1:5" x14ac:dyDescent="0.35">
      <c r="A11" s="85">
        <v>3130</v>
      </c>
      <c r="B11" s="83" t="s">
        <v>424</v>
      </c>
      <c r="C11" s="86">
        <v>0</v>
      </c>
      <c r="D11" s="83"/>
      <c r="E11" s="83"/>
    </row>
    <row r="12" spans="1:5" x14ac:dyDescent="0.35">
      <c r="A12" s="83"/>
      <c r="B12" s="83"/>
      <c r="C12" s="83"/>
      <c r="D12" s="83"/>
      <c r="E12" s="83"/>
    </row>
    <row r="13" spans="1:5" x14ac:dyDescent="0.35">
      <c r="A13" s="132" t="s">
        <v>425</v>
      </c>
      <c r="B13" s="132"/>
      <c r="C13" s="132"/>
      <c r="D13" s="132"/>
      <c r="E13" s="132"/>
    </row>
    <row r="14" spans="1:5" s="84" customFormat="1" x14ac:dyDescent="0.35">
      <c r="A14" s="56" t="s">
        <v>69</v>
      </c>
      <c r="B14" s="56" t="s">
        <v>70</v>
      </c>
      <c r="C14" s="56" t="s">
        <v>71</v>
      </c>
      <c r="D14" s="56" t="s">
        <v>426</v>
      </c>
      <c r="E14" s="56"/>
    </row>
    <row r="15" spans="1:5" x14ac:dyDescent="0.35">
      <c r="A15" s="85">
        <v>3210</v>
      </c>
      <c r="B15" s="83" t="s">
        <v>427</v>
      </c>
      <c r="C15" s="86">
        <v>23708588.859999999</v>
      </c>
      <c r="D15" s="83"/>
      <c r="E15" s="83"/>
    </row>
    <row r="16" spans="1:5" x14ac:dyDescent="0.35">
      <c r="A16" s="85">
        <v>3220</v>
      </c>
      <c r="B16" s="83" t="s">
        <v>428</v>
      </c>
      <c r="C16" s="86">
        <v>16398176.510000002</v>
      </c>
      <c r="D16" s="83"/>
      <c r="E16" s="83"/>
    </row>
    <row r="17" spans="1:4" x14ac:dyDescent="0.35">
      <c r="A17" s="85">
        <v>3230</v>
      </c>
      <c r="B17" s="83" t="s">
        <v>429</v>
      </c>
      <c r="C17" s="86">
        <v>0</v>
      </c>
      <c r="D17" s="83"/>
    </row>
    <row r="18" spans="1:4" x14ac:dyDescent="0.35">
      <c r="A18" s="85">
        <v>3231</v>
      </c>
      <c r="B18" s="83" t="s">
        <v>430</v>
      </c>
      <c r="C18" s="86">
        <v>0</v>
      </c>
      <c r="D18" s="83"/>
    </row>
    <row r="19" spans="1:4" x14ac:dyDescent="0.35">
      <c r="A19" s="85">
        <v>3232</v>
      </c>
      <c r="B19" s="83" t="s">
        <v>431</v>
      </c>
      <c r="C19" s="86">
        <v>0</v>
      </c>
      <c r="D19" s="83"/>
    </row>
    <row r="20" spans="1:4" x14ac:dyDescent="0.35">
      <c r="A20" s="85">
        <v>3233</v>
      </c>
      <c r="B20" s="83" t="s">
        <v>432</v>
      </c>
      <c r="C20" s="86">
        <v>0</v>
      </c>
      <c r="D20" s="83"/>
    </row>
    <row r="21" spans="1:4" x14ac:dyDescent="0.35">
      <c r="A21" s="85">
        <v>3239</v>
      </c>
      <c r="B21" s="83" t="s">
        <v>433</v>
      </c>
      <c r="C21" s="86">
        <v>0</v>
      </c>
      <c r="D21" s="83"/>
    </row>
    <row r="22" spans="1:4" x14ac:dyDescent="0.35">
      <c r="A22" s="85">
        <v>3240</v>
      </c>
      <c r="B22" s="83" t="s">
        <v>434</v>
      </c>
      <c r="C22" s="86">
        <v>0</v>
      </c>
      <c r="D22" s="83"/>
    </row>
    <row r="23" spans="1:4" x14ac:dyDescent="0.35">
      <c r="A23" s="85">
        <v>3241</v>
      </c>
      <c r="B23" s="83" t="s">
        <v>435</v>
      </c>
      <c r="C23" s="86">
        <v>0</v>
      </c>
      <c r="D23" s="83"/>
    </row>
    <row r="24" spans="1:4" x14ac:dyDescent="0.35">
      <c r="A24" s="85">
        <v>3242</v>
      </c>
      <c r="B24" s="83" t="s">
        <v>436</v>
      </c>
      <c r="C24" s="86">
        <v>0</v>
      </c>
      <c r="D24" s="83"/>
    </row>
    <row r="25" spans="1:4" x14ac:dyDescent="0.35">
      <c r="A25" s="85">
        <v>3243</v>
      </c>
      <c r="B25" s="83" t="s">
        <v>437</v>
      </c>
      <c r="C25" s="86">
        <v>0</v>
      </c>
      <c r="D25" s="83"/>
    </row>
    <row r="26" spans="1:4" x14ac:dyDescent="0.35">
      <c r="A26" s="85">
        <v>3250</v>
      </c>
      <c r="B26" s="83" t="s">
        <v>438</v>
      </c>
      <c r="C26" s="86">
        <v>0</v>
      </c>
      <c r="D26" s="83"/>
    </row>
    <row r="27" spans="1:4" x14ac:dyDescent="0.35">
      <c r="A27" s="85">
        <v>3251</v>
      </c>
      <c r="B27" s="83" t="s">
        <v>439</v>
      </c>
      <c r="C27" s="86">
        <v>0</v>
      </c>
      <c r="D27" s="83"/>
    </row>
    <row r="28" spans="1:4" x14ac:dyDescent="0.35">
      <c r="A28" s="85">
        <v>3252</v>
      </c>
      <c r="B28" s="83" t="s">
        <v>440</v>
      </c>
      <c r="C28" s="86">
        <v>0</v>
      </c>
      <c r="D28" s="83"/>
    </row>
    <row r="29" spans="1:4" x14ac:dyDescent="0.35">
      <c r="A29" s="85">
        <v>3253</v>
      </c>
      <c r="B29" s="83" t="s">
        <v>441</v>
      </c>
      <c r="C29" s="86">
        <v>0</v>
      </c>
      <c r="D29" s="83"/>
    </row>
    <row r="30" spans="1:4" x14ac:dyDescent="0.35">
      <c r="A30" s="83"/>
      <c r="B30" s="83"/>
      <c r="C30" s="83"/>
      <c r="D30" s="83"/>
    </row>
    <row r="31" spans="1:4" x14ac:dyDescent="0.35">
      <c r="A31" s="94" t="s">
        <v>65</v>
      </c>
      <c r="C31" s="83"/>
      <c r="D31" s="83"/>
    </row>
    <row r="36" spans="2:5" ht="20" x14ac:dyDescent="0.2">
      <c r="B36" s="112" t="s">
        <v>587</v>
      </c>
      <c r="C36" s="120" t="s">
        <v>588</v>
      </c>
      <c r="D36" s="120"/>
      <c r="E36" s="120"/>
    </row>
  </sheetData>
  <mergeCells count="8">
    <mergeCell ref="C36:E36"/>
    <mergeCell ref="A7:E7"/>
    <mergeCell ref="A13:E13"/>
    <mergeCell ref="A1:C1"/>
    <mergeCell ref="A2:C2"/>
    <mergeCell ref="A3:C3"/>
    <mergeCell ref="A4:C4"/>
    <mergeCell ref="A5:E5"/>
  </mergeCells>
  <printOptions horizontalCentered="1"/>
  <pageMargins left="0.7" right="0.7" top="0.75" bottom="0.75" header="0" footer="0"/>
  <pageSetup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14999847407452621"/>
    <pageSetUpPr fitToPage="1"/>
  </sheetPr>
  <dimension ref="A1:E145"/>
  <sheetViews>
    <sheetView workbookViewId="0">
      <selection activeCell="B14" sqref="B14"/>
    </sheetView>
  </sheetViews>
  <sheetFormatPr baseColWidth="10" defaultColWidth="14.453125" defaultRowHeight="14.5" x14ac:dyDescent="0.35"/>
  <cols>
    <col min="1" max="1" width="10" style="82" customWidth="1"/>
    <col min="2" max="2" width="63.453125" style="82" customWidth="1"/>
    <col min="3" max="3" width="15.1796875" style="82" customWidth="1"/>
    <col min="4" max="4" width="16.453125" style="82" customWidth="1"/>
    <col min="5" max="5" width="19.1796875" style="82" customWidth="1"/>
    <col min="6" max="26" width="9.1796875" style="82" customWidth="1"/>
    <col min="27" max="16384" width="14.453125" style="82"/>
  </cols>
  <sheetData>
    <row r="1" spans="1:5" x14ac:dyDescent="0.35">
      <c r="A1" s="133" t="str">
        <f>ESF!A1</f>
        <v>Instituto Cultural de León</v>
      </c>
      <c r="B1" s="134"/>
      <c r="C1" s="134"/>
      <c r="D1" s="43" t="s">
        <v>0</v>
      </c>
      <c r="E1" s="62">
        <f>'Notas a los Edos Financieros'!D1</f>
        <v>2026</v>
      </c>
    </row>
    <row r="2" spans="1:5" x14ac:dyDescent="0.35">
      <c r="A2" s="133" t="s">
        <v>442</v>
      </c>
      <c r="B2" s="134"/>
      <c r="C2" s="134"/>
      <c r="D2" s="43" t="s">
        <v>2</v>
      </c>
      <c r="E2" s="62" t="str">
        <f>'Notas a los Edos Financieros'!D2</f>
        <v>Trimestral</v>
      </c>
    </row>
    <row r="3" spans="1:5" x14ac:dyDescent="0.35">
      <c r="A3" s="133" t="str">
        <f>ESF!A3</f>
        <v>Del 01 de enero al 30 de septiembre de 2026</v>
      </c>
      <c r="B3" s="134"/>
      <c r="C3" s="134"/>
      <c r="D3" s="43" t="s">
        <v>3</v>
      </c>
      <c r="E3" s="62">
        <f>'Notas a los Edos Financieros'!D3</f>
        <v>3</v>
      </c>
    </row>
    <row r="4" spans="1:5" x14ac:dyDescent="0.35">
      <c r="A4" s="133" t="s">
        <v>4</v>
      </c>
      <c r="B4" s="134"/>
      <c r="C4" s="134"/>
      <c r="D4" s="43"/>
      <c r="E4" s="44"/>
    </row>
    <row r="5" spans="1:5" x14ac:dyDescent="0.35">
      <c r="A5" s="135" t="s">
        <v>67</v>
      </c>
      <c r="B5" s="135"/>
      <c r="C5" s="135"/>
      <c r="D5" s="135"/>
      <c r="E5" s="135"/>
    </row>
    <row r="6" spans="1:5" x14ac:dyDescent="0.35">
      <c r="A6" s="83"/>
      <c r="B6" s="83"/>
      <c r="C6" s="83"/>
      <c r="D6" s="83"/>
      <c r="E6" s="83"/>
    </row>
    <row r="7" spans="1:5" x14ac:dyDescent="0.35">
      <c r="A7" s="132" t="s">
        <v>443</v>
      </c>
      <c r="B7" s="132"/>
      <c r="C7" s="132"/>
      <c r="D7" s="132"/>
      <c r="E7" s="83"/>
    </row>
    <row r="8" spans="1:5" s="84" customFormat="1" x14ac:dyDescent="0.35">
      <c r="A8" s="56" t="s">
        <v>69</v>
      </c>
      <c r="B8" s="56" t="s">
        <v>70</v>
      </c>
      <c r="C8" s="56">
        <v>2026</v>
      </c>
      <c r="D8" s="56">
        <f>C8-1</f>
        <v>2025</v>
      </c>
      <c r="E8" s="85"/>
    </row>
    <row r="9" spans="1:5" x14ac:dyDescent="0.35">
      <c r="A9" s="85">
        <v>1111</v>
      </c>
      <c r="B9" s="83" t="s">
        <v>444</v>
      </c>
      <c r="C9" s="86">
        <v>47500</v>
      </c>
      <c r="D9" s="86">
        <v>47500</v>
      </c>
      <c r="E9" s="83"/>
    </row>
    <row r="10" spans="1:5" x14ac:dyDescent="0.35">
      <c r="A10" s="85">
        <v>1112</v>
      </c>
      <c r="B10" s="83" t="s">
        <v>445</v>
      </c>
      <c r="C10" s="86">
        <v>34627288.450000003</v>
      </c>
      <c r="D10" s="86">
        <v>17770159.519999996</v>
      </c>
      <c r="E10" s="83"/>
    </row>
    <row r="11" spans="1:5" x14ac:dyDescent="0.35">
      <c r="A11" s="85">
        <v>1113</v>
      </c>
      <c r="B11" s="83" t="s">
        <v>446</v>
      </c>
      <c r="C11" s="86">
        <v>0</v>
      </c>
      <c r="D11" s="86">
        <v>0</v>
      </c>
      <c r="E11" s="83"/>
    </row>
    <row r="12" spans="1:5" x14ac:dyDescent="0.35">
      <c r="A12" s="85">
        <v>1114</v>
      </c>
      <c r="B12" s="83" t="s">
        <v>266</v>
      </c>
      <c r="C12" s="86">
        <v>0</v>
      </c>
      <c r="D12" s="86">
        <v>0</v>
      </c>
      <c r="E12" s="83"/>
    </row>
    <row r="13" spans="1:5" x14ac:dyDescent="0.35">
      <c r="A13" s="85">
        <v>1115</v>
      </c>
      <c r="B13" s="83" t="s">
        <v>267</v>
      </c>
      <c r="C13" s="86">
        <v>0</v>
      </c>
      <c r="D13" s="86">
        <v>0</v>
      </c>
      <c r="E13" s="83"/>
    </row>
    <row r="14" spans="1:5" x14ac:dyDescent="0.35">
      <c r="A14" s="85">
        <v>1116</v>
      </c>
      <c r="B14" s="83" t="s">
        <v>447</v>
      </c>
      <c r="C14" s="86">
        <v>0</v>
      </c>
      <c r="D14" s="86">
        <v>0</v>
      </c>
      <c r="E14" s="83"/>
    </row>
    <row r="15" spans="1:5" x14ac:dyDescent="0.35">
      <c r="A15" s="85">
        <v>1119</v>
      </c>
      <c r="B15" s="83" t="s">
        <v>448</v>
      </c>
      <c r="C15" s="86">
        <v>0</v>
      </c>
      <c r="D15" s="86">
        <v>0</v>
      </c>
      <c r="E15" s="83"/>
    </row>
    <row r="16" spans="1:5" x14ac:dyDescent="0.35">
      <c r="A16" s="91">
        <v>1110</v>
      </c>
      <c r="B16" s="92" t="s">
        <v>449</v>
      </c>
      <c r="C16" s="93">
        <f>+C9+C10+C11+C12+C13+C14+C15</f>
        <v>34674788.450000003</v>
      </c>
      <c r="D16" s="93">
        <f>+D9+D10+D11+D12+D13+D14+D15</f>
        <v>17817659.519999996</v>
      </c>
      <c r="E16" s="83"/>
    </row>
    <row r="19" spans="1:4" x14ac:dyDescent="0.35">
      <c r="A19" s="132" t="s">
        <v>450</v>
      </c>
      <c r="B19" s="132"/>
      <c r="C19" s="132"/>
      <c r="D19" s="132"/>
    </row>
    <row r="20" spans="1:4" s="84" customFormat="1" x14ac:dyDescent="0.35">
      <c r="A20" s="56" t="s">
        <v>69</v>
      </c>
      <c r="B20" s="56" t="s">
        <v>70</v>
      </c>
      <c r="C20" s="56">
        <v>2026</v>
      </c>
      <c r="D20" s="56">
        <f>C20-1</f>
        <v>2025</v>
      </c>
    </row>
    <row r="21" spans="1:4" x14ac:dyDescent="0.35">
      <c r="A21" s="91">
        <v>1230</v>
      </c>
      <c r="B21" s="94" t="s">
        <v>316</v>
      </c>
      <c r="C21" s="93">
        <v>0</v>
      </c>
      <c r="D21" s="93">
        <v>0</v>
      </c>
    </row>
    <row r="22" spans="1:4" x14ac:dyDescent="0.35">
      <c r="A22" s="85">
        <v>1231</v>
      </c>
      <c r="B22" s="83" t="s">
        <v>317</v>
      </c>
      <c r="C22" s="86">
        <v>0</v>
      </c>
      <c r="D22" s="86">
        <v>0</v>
      </c>
    </row>
    <row r="23" spans="1:4" x14ac:dyDescent="0.35">
      <c r="A23" s="85">
        <v>1232</v>
      </c>
      <c r="B23" s="83" t="s">
        <v>318</v>
      </c>
      <c r="C23" s="86">
        <v>0</v>
      </c>
      <c r="D23" s="86">
        <v>0</v>
      </c>
    </row>
    <row r="24" spans="1:4" x14ac:dyDescent="0.35">
      <c r="A24" s="85">
        <v>1233</v>
      </c>
      <c r="B24" s="83" t="s">
        <v>319</v>
      </c>
      <c r="C24" s="86">
        <v>0</v>
      </c>
      <c r="D24" s="86">
        <v>0</v>
      </c>
    </row>
    <row r="25" spans="1:4" x14ac:dyDescent="0.35">
      <c r="A25" s="85">
        <v>1234</v>
      </c>
      <c r="B25" s="83" t="s">
        <v>320</v>
      </c>
      <c r="C25" s="86">
        <v>0</v>
      </c>
      <c r="D25" s="86">
        <v>0</v>
      </c>
    </row>
    <row r="26" spans="1:4" x14ac:dyDescent="0.35">
      <c r="A26" s="85">
        <v>1235</v>
      </c>
      <c r="B26" s="83" t="s">
        <v>321</v>
      </c>
      <c r="C26" s="86">
        <v>0</v>
      </c>
      <c r="D26" s="86">
        <v>0</v>
      </c>
    </row>
    <row r="27" spans="1:4" x14ac:dyDescent="0.35">
      <c r="A27" s="85">
        <v>1236</v>
      </c>
      <c r="B27" s="83" t="s">
        <v>322</v>
      </c>
      <c r="C27" s="86">
        <v>0</v>
      </c>
      <c r="D27" s="86">
        <v>0</v>
      </c>
    </row>
    <row r="28" spans="1:4" x14ac:dyDescent="0.35">
      <c r="A28" s="85">
        <v>1239</v>
      </c>
      <c r="B28" s="83" t="s">
        <v>323</v>
      </c>
      <c r="C28" s="86">
        <v>0</v>
      </c>
      <c r="D28" s="86">
        <v>0</v>
      </c>
    </row>
    <row r="29" spans="1:4" x14ac:dyDescent="0.35">
      <c r="A29" s="91">
        <v>1240</v>
      </c>
      <c r="B29" s="94" t="s">
        <v>324</v>
      </c>
      <c r="C29" s="93">
        <f>+C30+C31+C32+C33+C34+C35+C36+C37</f>
        <v>301455.03999999998</v>
      </c>
      <c r="D29" s="93">
        <f>+D30+D31+D32+D33+D34+D35+D36+D37</f>
        <v>975176.27999999991</v>
      </c>
    </row>
    <row r="30" spans="1:4" x14ac:dyDescent="0.35">
      <c r="A30" s="85">
        <v>1241</v>
      </c>
      <c r="B30" s="83" t="s">
        <v>325</v>
      </c>
      <c r="C30" s="86">
        <v>25628.48</v>
      </c>
      <c r="D30" s="86">
        <v>308783.78000000003</v>
      </c>
    </row>
    <row r="31" spans="1:4" x14ac:dyDescent="0.35">
      <c r="A31" s="85">
        <v>1242</v>
      </c>
      <c r="B31" s="83" t="s">
        <v>326</v>
      </c>
      <c r="C31" s="86">
        <v>12738.56</v>
      </c>
      <c r="D31" s="86">
        <v>659699.41999999993</v>
      </c>
    </row>
    <row r="32" spans="1:4" x14ac:dyDescent="0.35">
      <c r="A32" s="85">
        <v>1243</v>
      </c>
      <c r="B32" s="83" t="s">
        <v>327</v>
      </c>
      <c r="C32" s="86">
        <v>0</v>
      </c>
      <c r="D32" s="86">
        <v>0</v>
      </c>
    </row>
    <row r="33" spans="1:4" x14ac:dyDescent="0.35">
      <c r="A33" s="85">
        <v>1244</v>
      </c>
      <c r="B33" s="83" t="s">
        <v>328</v>
      </c>
      <c r="C33" s="86">
        <v>0</v>
      </c>
      <c r="D33" s="86">
        <v>6693.08</v>
      </c>
    </row>
    <row r="34" spans="1:4" x14ac:dyDescent="0.35">
      <c r="A34" s="85">
        <v>1245</v>
      </c>
      <c r="B34" s="83" t="s">
        <v>329</v>
      </c>
      <c r="C34" s="86">
        <v>0</v>
      </c>
      <c r="D34" s="86">
        <v>0</v>
      </c>
    </row>
    <row r="35" spans="1:4" x14ac:dyDescent="0.35">
      <c r="A35" s="85">
        <v>1246</v>
      </c>
      <c r="B35" s="83" t="s">
        <v>330</v>
      </c>
      <c r="C35" s="86">
        <v>263088</v>
      </c>
      <c r="D35" s="86">
        <v>0</v>
      </c>
    </row>
    <row r="36" spans="1:4" x14ac:dyDescent="0.35">
      <c r="A36" s="85">
        <v>1247</v>
      </c>
      <c r="B36" s="83" t="s">
        <v>331</v>
      </c>
      <c r="C36" s="86">
        <v>0</v>
      </c>
      <c r="D36" s="86">
        <v>0</v>
      </c>
    </row>
    <row r="37" spans="1:4" x14ac:dyDescent="0.35">
      <c r="A37" s="85">
        <v>1248</v>
      </c>
      <c r="B37" s="83" t="s">
        <v>332</v>
      </c>
      <c r="C37" s="86">
        <v>0</v>
      </c>
      <c r="D37" s="86">
        <v>0</v>
      </c>
    </row>
    <row r="38" spans="1:4" x14ac:dyDescent="0.35">
      <c r="A38" s="91">
        <v>1250</v>
      </c>
      <c r="B38" s="94" t="s">
        <v>338</v>
      </c>
      <c r="C38" s="93">
        <f>+C39+C40+C41+C42+C43</f>
        <v>0</v>
      </c>
      <c r="D38" s="93">
        <v>0</v>
      </c>
    </row>
    <row r="39" spans="1:4" x14ac:dyDescent="0.35">
      <c r="A39" s="85">
        <v>1251</v>
      </c>
      <c r="B39" s="83" t="s">
        <v>339</v>
      </c>
      <c r="C39" s="86">
        <v>0</v>
      </c>
      <c r="D39" s="86">
        <v>0</v>
      </c>
    </row>
    <row r="40" spans="1:4" x14ac:dyDescent="0.35">
      <c r="A40" s="85">
        <v>1252</v>
      </c>
      <c r="B40" s="83" t="s">
        <v>340</v>
      </c>
      <c r="C40" s="86">
        <v>0</v>
      </c>
      <c r="D40" s="86">
        <v>0</v>
      </c>
    </row>
    <row r="41" spans="1:4" x14ac:dyDescent="0.35">
      <c r="A41" s="85">
        <v>1253</v>
      </c>
      <c r="B41" s="83" t="s">
        <v>341</v>
      </c>
      <c r="C41" s="86">
        <v>0</v>
      </c>
      <c r="D41" s="86">
        <v>0</v>
      </c>
    </row>
    <row r="42" spans="1:4" x14ac:dyDescent="0.35">
      <c r="A42" s="85">
        <v>1254</v>
      </c>
      <c r="B42" s="83" t="s">
        <v>342</v>
      </c>
      <c r="C42" s="86">
        <v>0</v>
      </c>
      <c r="D42" s="86">
        <v>0</v>
      </c>
    </row>
    <row r="43" spans="1:4" x14ac:dyDescent="0.35">
      <c r="A43" s="85">
        <v>1259</v>
      </c>
      <c r="B43" s="83" t="s">
        <v>343</v>
      </c>
      <c r="C43" s="86">
        <v>0</v>
      </c>
      <c r="D43" s="86">
        <v>0</v>
      </c>
    </row>
    <row r="44" spans="1:4" x14ac:dyDescent="0.35">
      <c r="A44" s="85"/>
      <c r="B44" s="92" t="s">
        <v>451</v>
      </c>
      <c r="C44" s="93">
        <f t="shared" ref="C44:D44" si="0">C21+C29+C38</f>
        <v>301455.03999999998</v>
      </c>
      <c r="D44" s="93">
        <f t="shared" si="0"/>
        <v>975176.27999999991</v>
      </c>
    </row>
    <row r="45" spans="1:4" x14ac:dyDescent="0.35">
      <c r="A45" s="83"/>
      <c r="B45" s="83"/>
      <c r="C45" s="83"/>
      <c r="D45" s="83"/>
    </row>
    <row r="46" spans="1:4" x14ac:dyDescent="0.35">
      <c r="A46" s="132" t="s">
        <v>452</v>
      </c>
      <c r="B46" s="132"/>
      <c r="C46" s="132"/>
      <c r="D46" s="132"/>
    </row>
    <row r="47" spans="1:4" s="84" customFormat="1" x14ac:dyDescent="0.35">
      <c r="A47" s="56" t="s">
        <v>69</v>
      </c>
      <c r="B47" s="56" t="s">
        <v>70</v>
      </c>
      <c r="C47" s="56">
        <v>2026</v>
      </c>
      <c r="D47" s="56">
        <f>C47-1</f>
        <v>2025</v>
      </c>
    </row>
    <row r="48" spans="1:4" x14ac:dyDescent="0.35">
      <c r="A48" s="91">
        <v>3210</v>
      </c>
      <c r="B48" s="108" t="s">
        <v>427</v>
      </c>
      <c r="C48" s="93">
        <v>23708588.859999985</v>
      </c>
      <c r="D48" s="93">
        <v>-495777.41</v>
      </c>
    </row>
    <row r="49" spans="1:4" x14ac:dyDescent="0.35">
      <c r="A49" s="85"/>
      <c r="B49" s="92" t="s">
        <v>453</v>
      </c>
      <c r="C49" s="93">
        <f>+C62+C72+C75+C81+C90+C91+C93+C99</f>
        <v>1139123.56</v>
      </c>
      <c r="D49" s="93">
        <f>+D62+D72+D75+D81+D90+D91+D93+D99</f>
        <v>1667765.9999999998</v>
      </c>
    </row>
    <row r="50" spans="1:4" x14ac:dyDescent="0.35">
      <c r="A50" s="91">
        <v>5400</v>
      </c>
      <c r="B50" s="94" t="s">
        <v>218</v>
      </c>
      <c r="C50" s="93">
        <v>0</v>
      </c>
      <c r="D50" s="93">
        <v>0</v>
      </c>
    </row>
    <row r="51" spans="1:4" x14ac:dyDescent="0.35">
      <c r="A51" s="85">
        <v>5410</v>
      </c>
      <c r="B51" s="83" t="s">
        <v>454</v>
      </c>
      <c r="C51" s="86">
        <v>0</v>
      </c>
      <c r="D51" s="86">
        <v>0</v>
      </c>
    </row>
    <row r="52" spans="1:4" x14ac:dyDescent="0.35">
      <c r="A52" s="85">
        <v>5411</v>
      </c>
      <c r="B52" s="83" t="s">
        <v>220</v>
      </c>
      <c r="C52" s="86">
        <v>0</v>
      </c>
      <c r="D52" s="86">
        <v>0</v>
      </c>
    </row>
    <row r="53" spans="1:4" x14ac:dyDescent="0.35">
      <c r="A53" s="85">
        <v>5420</v>
      </c>
      <c r="B53" s="83" t="s">
        <v>455</v>
      </c>
      <c r="C53" s="86">
        <v>0</v>
      </c>
      <c r="D53" s="86">
        <v>0</v>
      </c>
    </row>
    <row r="54" spans="1:4" x14ac:dyDescent="0.35">
      <c r="A54" s="85">
        <v>5421</v>
      </c>
      <c r="B54" s="83" t="s">
        <v>223</v>
      </c>
      <c r="C54" s="86">
        <v>0</v>
      </c>
      <c r="D54" s="86">
        <v>0</v>
      </c>
    </row>
    <row r="55" spans="1:4" x14ac:dyDescent="0.35">
      <c r="A55" s="85">
        <v>5430</v>
      </c>
      <c r="B55" s="83" t="s">
        <v>456</v>
      </c>
      <c r="C55" s="86">
        <v>0</v>
      </c>
      <c r="D55" s="86">
        <v>0</v>
      </c>
    </row>
    <row r="56" spans="1:4" x14ac:dyDescent="0.35">
      <c r="A56" s="85">
        <v>5431</v>
      </c>
      <c r="B56" s="83" t="s">
        <v>226</v>
      </c>
      <c r="C56" s="86">
        <v>0</v>
      </c>
      <c r="D56" s="86">
        <v>0</v>
      </c>
    </row>
    <row r="57" spans="1:4" x14ac:dyDescent="0.35">
      <c r="A57" s="85">
        <v>5440</v>
      </c>
      <c r="B57" s="83" t="s">
        <v>457</v>
      </c>
      <c r="C57" s="86">
        <v>0</v>
      </c>
      <c r="D57" s="86">
        <v>0</v>
      </c>
    </row>
    <row r="58" spans="1:4" x14ac:dyDescent="0.35">
      <c r="A58" s="85">
        <v>5441</v>
      </c>
      <c r="B58" s="83" t="s">
        <v>457</v>
      </c>
      <c r="C58" s="86">
        <v>0</v>
      </c>
      <c r="D58" s="86">
        <v>0</v>
      </c>
    </row>
    <row r="59" spans="1:4" x14ac:dyDescent="0.35">
      <c r="A59" s="85">
        <v>5450</v>
      </c>
      <c r="B59" s="83" t="s">
        <v>458</v>
      </c>
      <c r="C59" s="86">
        <v>0</v>
      </c>
      <c r="D59" s="86">
        <v>0</v>
      </c>
    </row>
    <row r="60" spans="1:4" x14ac:dyDescent="0.35">
      <c r="A60" s="85">
        <v>5451</v>
      </c>
      <c r="B60" s="83" t="s">
        <v>230</v>
      </c>
      <c r="C60" s="86">
        <v>0</v>
      </c>
      <c r="D60" s="86">
        <v>0</v>
      </c>
    </row>
    <row r="61" spans="1:4" x14ac:dyDescent="0.35">
      <c r="A61" s="85">
        <v>5452</v>
      </c>
      <c r="B61" s="83" t="s">
        <v>231</v>
      </c>
      <c r="C61" s="86">
        <v>0</v>
      </c>
      <c r="D61" s="86">
        <v>0</v>
      </c>
    </row>
    <row r="62" spans="1:4" x14ac:dyDescent="0.35">
      <c r="A62" s="91">
        <v>5500</v>
      </c>
      <c r="B62" s="94" t="s">
        <v>232</v>
      </c>
      <c r="C62" s="93">
        <f>+C63</f>
        <v>1139123.56</v>
      </c>
      <c r="D62" s="93">
        <f>+D63</f>
        <v>1667765.9999999998</v>
      </c>
    </row>
    <row r="63" spans="1:4" x14ac:dyDescent="0.35">
      <c r="A63" s="91">
        <v>5510</v>
      </c>
      <c r="B63" s="94" t="s">
        <v>233</v>
      </c>
      <c r="C63" s="93">
        <f>+C64+C65+C66+C67+C68+C69+C70+C71</f>
        <v>1139123.56</v>
      </c>
      <c r="D63" s="93">
        <f>+D64+D65+D66+D67+D68+D69+D70+D71</f>
        <v>1667765.9999999998</v>
      </c>
    </row>
    <row r="64" spans="1:4" x14ac:dyDescent="0.35">
      <c r="A64" s="85">
        <v>5511</v>
      </c>
      <c r="B64" s="83" t="s">
        <v>234</v>
      </c>
      <c r="C64" s="86">
        <v>0</v>
      </c>
      <c r="D64" s="86">
        <v>0</v>
      </c>
    </row>
    <row r="65" spans="1:4" x14ac:dyDescent="0.35">
      <c r="A65" s="85">
        <v>5512</v>
      </c>
      <c r="B65" s="83" t="s">
        <v>235</v>
      </c>
      <c r="C65" s="86">
        <v>0</v>
      </c>
      <c r="D65" s="86">
        <v>0</v>
      </c>
    </row>
    <row r="66" spans="1:4" x14ac:dyDescent="0.35">
      <c r="A66" s="85">
        <v>5513</v>
      </c>
      <c r="B66" s="83" t="s">
        <v>236</v>
      </c>
      <c r="C66" s="86">
        <v>1134129.73</v>
      </c>
      <c r="D66" s="86">
        <v>1648671.66</v>
      </c>
    </row>
    <row r="67" spans="1:4" x14ac:dyDescent="0.35">
      <c r="A67" s="85">
        <v>5514</v>
      </c>
      <c r="B67" s="83" t="s">
        <v>237</v>
      </c>
      <c r="C67" s="86">
        <v>0</v>
      </c>
      <c r="D67" s="86">
        <v>0</v>
      </c>
    </row>
    <row r="68" spans="1:4" x14ac:dyDescent="0.35">
      <c r="A68" s="85">
        <v>5515</v>
      </c>
      <c r="B68" s="83" t="s">
        <v>238</v>
      </c>
      <c r="C68" s="86">
        <v>0</v>
      </c>
      <c r="D68" s="86">
        <v>0</v>
      </c>
    </row>
    <row r="69" spans="1:4" x14ac:dyDescent="0.35">
      <c r="A69" s="85">
        <v>5516</v>
      </c>
      <c r="B69" s="83" t="s">
        <v>239</v>
      </c>
      <c r="C69" s="86">
        <v>0</v>
      </c>
      <c r="D69" s="86">
        <v>0</v>
      </c>
    </row>
    <row r="70" spans="1:4" x14ac:dyDescent="0.35">
      <c r="A70" s="85">
        <v>5517</v>
      </c>
      <c r="B70" s="83" t="s">
        <v>240</v>
      </c>
      <c r="C70" s="86">
        <v>4993.83</v>
      </c>
      <c r="D70" s="86">
        <v>6658.44</v>
      </c>
    </row>
    <row r="71" spans="1:4" x14ac:dyDescent="0.35">
      <c r="A71" s="85">
        <v>5518</v>
      </c>
      <c r="B71" s="83" t="s">
        <v>241</v>
      </c>
      <c r="C71" s="86">
        <v>0</v>
      </c>
      <c r="D71" s="86">
        <v>12435.9</v>
      </c>
    </row>
    <row r="72" spans="1:4" x14ac:dyDescent="0.35">
      <c r="A72" s="91">
        <v>5520</v>
      </c>
      <c r="B72" s="94" t="s">
        <v>242</v>
      </c>
      <c r="C72" s="93">
        <v>0</v>
      </c>
      <c r="D72" s="93">
        <v>0</v>
      </c>
    </row>
    <row r="73" spans="1:4" x14ac:dyDescent="0.35">
      <c r="A73" s="85">
        <v>5521</v>
      </c>
      <c r="B73" s="83" t="s">
        <v>243</v>
      </c>
      <c r="C73" s="86">
        <v>0</v>
      </c>
      <c r="D73" s="86">
        <v>0</v>
      </c>
    </row>
    <row r="74" spans="1:4" x14ac:dyDescent="0.35">
      <c r="A74" s="85">
        <v>5522</v>
      </c>
      <c r="B74" s="83" t="s">
        <v>244</v>
      </c>
      <c r="C74" s="86">
        <v>0</v>
      </c>
      <c r="D74" s="86">
        <v>0</v>
      </c>
    </row>
    <row r="75" spans="1:4" x14ac:dyDescent="0.35">
      <c r="A75" s="91">
        <v>5530</v>
      </c>
      <c r="B75" s="94" t="s">
        <v>245</v>
      </c>
      <c r="C75" s="93">
        <v>0</v>
      </c>
      <c r="D75" s="93">
        <v>0</v>
      </c>
    </row>
    <row r="76" spans="1:4" x14ac:dyDescent="0.35">
      <c r="A76" s="85">
        <v>5531</v>
      </c>
      <c r="B76" s="83" t="s">
        <v>246</v>
      </c>
      <c r="C76" s="86">
        <v>0</v>
      </c>
      <c r="D76" s="86">
        <v>0</v>
      </c>
    </row>
    <row r="77" spans="1:4" x14ac:dyDescent="0.35">
      <c r="A77" s="85">
        <v>5532</v>
      </c>
      <c r="B77" s="83" t="s">
        <v>247</v>
      </c>
      <c r="C77" s="86">
        <v>0</v>
      </c>
      <c r="D77" s="86">
        <v>0</v>
      </c>
    </row>
    <row r="78" spans="1:4" x14ac:dyDescent="0.35">
      <c r="A78" s="85">
        <v>5533</v>
      </c>
      <c r="B78" s="83" t="s">
        <v>248</v>
      </c>
      <c r="C78" s="86">
        <v>0</v>
      </c>
      <c r="D78" s="86">
        <v>0</v>
      </c>
    </row>
    <row r="79" spans="1:4" x14ac:dyDescent="0.35">
      <c r="A79" s="85">
        <v>5534</v>
      </c>
      <c r="B79" s="83" t="s">
        <v>249</v>
      </c>
      <c r="C79" s="86">
        <v>0</v>
      </c>
      <c r="D79" s="86">
        <v>0</v>
      </c>
    </row>
    <row r="80" spans="1:4" x14ac:dyDescent="0.35">
      <c r="A80" s="85">
        <v>5535</v>
      </c>
      <c r="B80" s="83" t="s">
        <v>250</v>
      </c>
      <c r="C80" s="86">
        <v>0</v>
      </c>
      <c r="D80" s="86">
        <v>0</v>
      </c>
    </row>
    <row r="81" spans="1:4" x14ac:dyDescent="0.35">
      <c r="A81" s="91">
        <v>5590</v>
      </c>
      <c r="B81" s="94" t="s">
        <v>251</v>
      </c>
      <c r="C81" s="93">
        <v>0</v>
      </c>
      <c r="D81" s="93">
        <v>0</v>
      </c>
    </row>
    <row r="82" spans="1:4" x14ac:dyDescent="0.35">
      <c r="A82" s="85">
        <v>5591</v>
      </c>
      <c r="B82" s="83" t="s">
        <v>252</v>
      </c>
      <c r="C82" s="86">
        <v>0</v>
      </c>
      <c r="D82" s="86">
        <v>0</v>
      </c>
    </row>
    <row r="83" spans="1:4" x14ac:dyDescent="0.35">
      <c r="A83" s="85">
        <v>5592</v>
      </c>
      <c r="B83" s="83" t="s">
        <v>253</v>
      </c>
      <c r="C83" s="86">
        <v>0</v>
      </c>
      <c r="D83" s="86">
        <v>0</v>
      </c>
    </row>
    <row r="84" spans="1:4" x14ac:dyDescent="0.35">
      <c r="A84" s="85">
        <v>5593</v>
      </c>
      <c r="B84" s="83" t="s">
        <v>254</v>
      </c>
      <c r="C84" s="86">
        <v>0</v>
      </c>
      <c r="D84" s="86">
        <v>0</v>
      </c>
    </row>
    <row r="85" spans="1:4" x14ac:dyDescent="0.35">
      <c r="A85" s="85">
        <v>5594</v>
      </c>
      <c r="B85" s="83" t="s">
        <v>459</v>
      </c>
      <c r="C85" s="86">
        <v>0</v>
      </c>
      <c r="D85" s="86">
        <v>0</v>
      </c>
    </row>
    <row r="86" spans="1:4" x14ac:dyDescent="0.35">
      <c r="A86" s="85">
        <v>5595</v>
      </c>
      <c r="B86" s="83" t="s">
        <v>256</v>
      </c>
      <c r="C86" s="86">
        <v>0</v>
      </c>
      <c r="D86" s="86">
        <v>0</v>
      </c>
    </row>
    <row r="87" spans="1:4" x14ac:dyDescent="0.35">
      <c r="A87" s="85">
        <v>5596</v>
      </c>
      <c r="B87" s="83" t="s">
        <v>148</v>
      </c>
      <c r="C87" s="86">
        <v>0</v>
      </c>
      <c r="D87" s="86">
        <v>0</v>
      </c>
    </row>
    <row r="88" spans="1:4" x14ac:dyDescent="0.35">
      <c r="A88" s="85">
        <v>5597</v>
      </c>
      <c r="B88" s="83" t="s">
        <v>257</v>
      </c>
      <c r="C88" s="86">
        <v>0</v>
      </c>
      <c r="D88" s="86">
        <v>0</v>
      </c>
    </row>
    <row r="89" spans="1:4" x14ac:dyDescent="0.35">
      <c r="A89" s="85">
        <v>5599</v>
      </c>
      <c r="B89" s="83" t="s">
        <v>259</v>
      </c>
      <c r="C89" s="86">
        <v>0</v>
      </c>
      <c r="D89" s="86">
        <v>0</v>
      </c>
    </row>
    <row r="90" spans="1:4" x14ac:dyDescent="0.35">
      <c r="A90" s="91">
        <v>5600</v>
      </c>
      <c r="B90" s="94" t="s">
        <v>260</v>
      </c>
      <c r="C90" s="93">
        <v>0</v>
      </c>
      <c r="D90" s="93">
        <v>0</v>
      </c>
    </row>
    <row r="91" spans="1:4" x14ac:dyDescent="0.35">
      <c r="A91" s="91">
        <v>5610</v>
      </c>
      <c r="B91" s="94" t="s">
        <v>261</v>
      </c>
      <c r="C91" s="93">
        <v>0</v>
      </c>
      <c r="D91" s="93">
        <v>0</v>
      </c>
    </row>
    <row r="92" spans="1:4" x14ac:dyDescent="0.35">
      <c r="A92" s="85">
        <v>5611</v>
      </c>
      <c r="B92" s="83" t="s">
        <v>262</v>
      </c>
      <c r="C92" s="86">
        <v>0</v>
      </c>
      <c r="D92" s="86">
        <v>0</v>
      </c>
    </row>
    <row r="93" spans="1:4" x14ac:dyDescent="0.35">
      <c r="A93" s="91">
        <v>2110</v>
      </c>
      <c r="B93" s="95" t="s">
        <v>460</v>
      </c>
      <c r="C93" s="93">
        <f>+C94+C95+C96+C97+C98</f>
        <v>0</v>
      </c>
      <c r="D93" s="93">
        <f>+D94+D95+D96+D97+D98</f>
        <v>0</v>
      </c>
    </row>
    <row r="94" spans="1:4" x14ac:dyDescent="0.35">
      <c r="A94" s="85">
        <v>2111</v>
      </c>
      <c r="B94" s="83" t="s">
        <v>461</v>
      </c>
      <c r="C94" s="86">
        <v>0</v>
      </c>
      <c r="D94" s="86">
        <v>0</v>
      </c>
    </row>
    <row r="95" spans="1:4" x14ac:dyDescent="0.35">
      <c r="A95" s="85">
        <v>2112</v>
      </c>
      <c r="B95" s="83" t="s">
        <v>462</v>
      </c>
      <c r="C95" s="86">
        <v>0</v>
      </c>
      <c r="D95" s="86">
        <v>0</v>
      </c>
    </row>
    <row r="96" spans="1:4" x14ac:dyDescent="0.35">
      <c r="A96" s="85">
        <v>2112</v>
      </c>
      <c r="B96" s="83" t="s">
        <v>463</v>
      </c>
      <c r="C96" s="86">
        <v>0</v>
      </c>
      <c r="D96" s="86">
        <v>0</v>
      </c>
    </row>
    <row r="97" spans="1:4" x14ac:dyDescent="0.35">
      <c r="A97" s="85">
        <v>2115</v>
      </c>
      <c r="B97" s="83" t="s">
        <v>464</v>
      </c>
      <c r="C97" s="86">
        <v>0</v>
      </c>
      <c r="D97" s="86">
        <v>0</v>
      </c>
    </row>
    <row r="98" spans="1:4" x14ac:dyDescent="0.35">
      <c r="A98" s="85">
        <v>2114</v>
      </c>
      <c r="B98" s="83" t="s">
        <v>465</v>
      </c>
      <c r="C98" s="86">
        <v>0</v>
      </c>
      <c r="D98" s="86">
        <v>0</v>
      </c>
    </row>
    <row r="99" spans="1:4" x14ac:dyDescent="0.35">
      <c r="A99" s="91">
        <v>5120</v>
      </c>
      <c r="B99" s="95" t="s">
        <v>301</v>
      </c>
      <c r="C99" s="93">
        <v>0</v>
      </c>
      <c r="D99" s="93">
        <v>0</v>
      </c>
    </row>
    <row r="100" spans="1:4" x14ac:dyDescent="0.35">
      <c r="A100" s="85">
        <v>5120</v>
      </c>
      <c r="B100" s="88" t="s">
        <v>301</v>
      </c>
      <c r="C100" s="86">
        <v>0</v>
      </c>
      <c r="D100" s="86">
        <v>0</v>
      </c>
    </row>
    <row r="101" spans="1:4" x14ac:dyDescent="0.35">
      <c r="A101" s="85"/>
      <c r="B101" s="92" t="s">
        <v>466</v>
      </c>
      <c r="C101" s="93">
        <v>0</v>
      </c>
      <c r="D101" s="93">
        <v>0</v>
      </c>
    </row>
    <row r="102" spans="1:4" x14ac:dyDescent="0.35">
      <c r="A102" s="91">
        <v>4300</v>
      </c>
      <c r="B102" s="92" t="s">
        <v>132</v>
      </c>
      <c r="C102" s="86">
        <v>0</v>
      </c>
      <c r="D102" s="86">
        <v>0</v>
      </c>
    </row>
    <row r="103" spans="1:4" x14ac:dyDescent="0.35">
      <c r="A103" s="91">
        <v>4310</v>
      </c>
      <c r="B103" s="92" t="s">
        <v>133</v>
      </c>
      <c r="C103" s="93">
        <v>0</v>
      </c>
      <c r="D103" s="93">
        <v>0</v>
      </c>
    </row>
    <row r="104" spans="1:4" x14ac:dyDescent="0.35">
      <c r="A104" s="85">
        <v>4311</v>
      </c>
      <c r="B104" s="96" t="s">
        <v>134</v>
      </c>
      <c r="C104" s="86">
        <v>0</v>
      </c>
      <c r="D104" s="86">
        <v>0</v>
      </c>
    </row>
    <row r="105" spans="1:4" x14ac:dyDescent="0.35">
      <c r="A105" s="85">
        <v>4319</v>
      </c>
      <c r="B105" s="96" t="s">
        <v>135</v>
      </c>
      <c r="C105" s="86">
        <v>0</v>
      </c>
      <c r="D105" s="86">
        <v>0</v>
      </c>
    </row>
    <row r="106" spans="1:4" x14ac:dyDescent="0.35">
      <c r="A106" s="91">
        <v>4320</v>
      </c>
      <c r="B106" s="92" t="s">
        <v>136</v>
      </c>
      <c r="C106" s="93">
        <v>0</v>
      </c>
      <c r="D106" s="93">
        <v>0</v>
      </c>
    </row>
    <row r="107" spans="1:4" x14ac:dyDescent="0.35">
      <c r="A107" s="85">
        <v>4321</v>
      </c>
      <c r="B107" s="96" t="s">
        <v>137</v>
      </c>
      <c r="C107" s="86">
        <v>0</v>
      </c>
      <c r="D107" s="86">
        <v>0</v>
      </c>
    </row>
    <row r="108" spans="1:4" x14ac:dyDescent="0.35">
      <c r="A108" s="85">
        <v>4322</v>
      </c>
      <c r="B108" s="96" t="s">
        <v>138</v>
      </c>
      <c r="C108" s="86">
        <v>0</v>
      </c>
      <c r="D108" s="86">
        <v>0</v>
      </c>
    </row>
    <row r="109" spans="1:4" x14ac:dyDescent="0.35">
      <c r="A109" s="85">
        <v>4323</v>
      </c>
      <c r="B109" s="96" t="s">
        <v>139</v>
      </c>
      <c r="C109" s="86">
        <v>0</v>
      </c>
      <c r="D109" s="86">
        <v>0</v>
      </c>
    </row>
    <row r="110" spans="1:4" x14ac:dyDescent="0.35">
      <c r="A110" s="85">
        <v>4324</v>
      </c>
      <c r="B110" s="96" t="s">
        <v>140</v>
      </c>
      <c r="C110" s="86">
        <v>0</v>
      </c>
      <c r="D110" s="86">
        <v>0</v>
      </c>
    </row>
    <row r="111" spans="1:4" x14ac:dyDescent="0.35">
      <c r="A111" s="85">
        <v>4325</v>
      </c>
      <c r="B111" s="96" t="s">
        <v>141</v>
      </c>
      <c r="C111" s="86">
        <v>0</v>
      </c>
      <c r="D111" s="86">
        <v>0</v>
      </c>
    </row>
    <row r="112" spans="1:4" x14ac:dyDescent="0.35">
      <c r="A112" s="91">
        <v>4330</v>
      </c>
      <c r="B112" s="92" t="s">
        <v>142</v>
      </c>
      <c r="C112" s="93">
        <v>0</v>
      </c>
      <c r="D112" s="93">
        <v>0</v>
      </c>
    </row>
    <row r="113" spans="1:4" x14ac:dyDescent="0.35">
      <c r="A113" s="85">
        <v>4331</v>
      </c>
      <c r="B113" s="96" t="s">
        <v>142</v>
      </c>
      <c r="C113" s="86">
        <v>0</v>
      </c>
      <c r="D113" s="86">
        <v>0</v>
      </c>
    </row>
    <row r="114" spans="1:4" x14ac:dyDescent="0.35">
      <c r="A114" s="91">
        <v>4340</v>
      </c>
      <c r="B114" s="92" t="s">
        <v>143</v>
      </c>
      <c r="C114" s="93">
        <v>0</v>
      </c>
      <c r="D114" s="93">
        <v>0</v>
      </c>
    </row>
    <row r="115" spans="1:4" x14ac:dyDescent="0.35">
      <c r="A115" s="85">
        <v>4341</v>
      </c>
      <c r="B115" s="96" t="s">
        <v>143</v>
      </c>
      <c r="C115" s="86">
        <v>0</v>
      </c>
      <c r="D115" s="86">
        <v>0</v>
      </c>
    </row>
    <row r="116" spans="1:4" x14ac:dyDescent="0.35">
      <c r="A116" s="91">
        <v>4390</v>
      </c>
      <c r="B116" s="92" t="s">
        <v>144</v>
      </c>
      <c r="C116" s="93">
        <v>0</v>
      </c>
      <c r="D116" s="93">
        <v>0</v>
      </c>
    </row>
    <row r="117" spans="1:4" x14ac:dyDescent="0.35">
      <c r="A117" s="85">
        <v>4392</v>
      </c>
      <c r="B117" s="96" t="s">
        <v>145</v>
      </c>
      <c r="C117" s="86">
        <v>0</v>
      </c>
      <c r="D117" s="86">
        <v>0</v>
      </c>
    </row>
    <row r="118" spans="1:4" x14ac:dyDescent="0.35">
      <c r="A118" s="85">
        <v>4393</v>
      </c>
      <c r="B118" s="96" t="s">
        <v>146</v>
      </c>
      <c r="C118" s="86">
        <v>0</v>
      </c>
      <c r="D118" s="86">
        <v>0</v>
      </c>
    </row>
    <row r="119" spans="1:4" x14ac:dyDescent="0.35">
      <c r="A119" s="85">
        <v>4394</v>
      </c>
      <c r="B119" s="96" t="s">
        <v>147</v>
      </c>
      <c r="C119" s="86">
        <v>0</v>
      </c>
      <c r="D119" s="86">
        <v>0</v>
      </c>
    </row>
    <row r="120" spans="1:4" x14ac:dyDescent="0.35">
      <c r="A120" s="85">
        <v>4395</v>
      </c>
      <c r="B120" s="96" t="s">
        <v>148</v>
      </c>
      <c r="C120" s="86">
        <v>0</v>
      </c>
      <c r="D120" s="86">
        <v>0</v>
      </c>
    </row>
    <row r="121" spans="1:4" x14ac:dyDescent="0.35">
      <c r="A121" s="85">
        <v>4396</v>
      </c>
      <c r="B121" s="96" t="s">
        <v>149</v>
      </c>
      <c r="C121" s="86">
        <v>0</v>
      </c>
      <c r="D121" s="86">
        <v>0</v>
      </c>
    </row>
    <row r="122" spans="1:4" x14ac:dyDescent="0.35">
      <c r="A122" s="85">
        <v>4397</v>
      </c>
      <c r="B122" s="96" t="s">
        <v>150</v>
      </c>
      <c r="C122" s="86">
        <v>0</v>
      </c>
      <c r="D122" s="86">
        <v>0</v>
      </c>
    </row>
    <row r="123" spans="1:4" x14ac:dyDescent="0.35">
      <c r="A123" s="85">
        <v>4399</v>
      </c>
      <c r="B123" s="96" t="s">
        <v>144</v>
      </c>
      <c r="C123" s="86">
        <v>0</v>
      </c>
      <c r="D123" s="86">
        <v>0</v>
      </c>
    </row>
    <row r="124" spans="1:4" x14ac:dyDescent="0.35">
      <c r="A124" s="91">
        <v>1120</v>
      </c>
      <c r="B124" s="95" t="s">
        <v>467</v>
      </c>
      <c r="C124" s="93">
        <v>0</v>
      </c>
      <c r="D124" s="93">
        <v>0</v>
      </c>
    </row>
    <row r="125" spans="1:4" x14ac:dyDescent="0.35">
      <c r="A125" s="85">
        <v>1124</v>
      </c>
      <c r="B125" s="88" t="s">
        <v>468</v>
      </c>
      <c r="C125" s="86">
        <v>0</v>
      </c>
      <c r="D125" s="86">
        <v>0</v>
      </c>
    </row>
    <row r="126" spans="1:4" x14ac:dyDescent="0.35">
      <c r="A126" s="85">
        <v>1124</v>
      </c>
      <c r="B126" s="88" t="s">
        <v>469</v>
      </c>
      <c r="C126" s="86">
        <v>0</v>
      </c>
      <c r="D126" s="86">
        <v>0</v>
      </c>
    </row>
    <row r="127" spans="1:4" x14ac:dyDescent="0.35">
      <c r="A127" s="85">
        <v>1124</v>
      </c>
      <c r="B127" s="88" t="s">
        <v>470</v>
      </c>
      <c r="C127" s="86">
        <v>0</v>
      </c>
      <c r="D127" s="86">
        <v>0</v>
      </c>
    </row>
    <row r="128" spans="1:4" x14ac:dyDescent="0.35">
      <c r="A128" s="85">
        <v>1124</v>
      </c>
      <c r="B128" s="88" t="s">
        <v>471</v>
      </c>
      <c r="C128" s="86">
        <v>0</v>
      </c>
      <c r="D128" s="86">
        <v>0</v>
      </c>
    </row>
    <row r="129" spans="1:4" x14ac:dyDescent="0.35">
      <c r="A129" s="85">
        <v>1124</v>
      </c>
      <c r="B129" s="88" t="s">
        <v>472</v>
      </c>
      <c r="C129" s="86">
        <v>0</v>
      </c>
      <c r="D129" s="86">
        <v>0</v>
      </c>
    </row>
    <row r="130" spans="1:4" x14ac:dyDescent="0.35">
      <c r="A130" s="85">
        <v>1124</v>
      </c>
      <c r="B130" s="88" t="s">
        <v>473</v>
      </c>
      <c r="C130" s="86">
        <v>0</v>
      </c>
      <c r="D130" s="86">
        <v>0</v>
      </c>
    </row>
    <row r="131" spans="1:4" x14ac:dyDescent="0.35">
      <c r="A131" s="85">
        <v>1122</v>
      </c>
      <c r="B131" s="88" t="s">
        <v>474</v>
      </c>
      <c r="C131" s="86">
        <v>0</v>
      </c>
      <c r="D131" s="86">
        <v>0</v>
      </c>
    </row>
    <row r="132" spans="1:4" x14ac:dyDescent="0.35">
      <c r="A132" s="85">
        <v>1122</v>
      </c>
      <c r="B132" s="88" t="s">
        <v>475</v>
      </c>
      <c r="C132" s="86">
        <v>0</v>
      </c>
      <c r="D132" s="86">
        <v>0</v>
      </c>
    </row>
    <row r="133" spans="1:4" x14ac:dyDescent="0.35">
      <c r="A133" s="85">
        <v>1122</v>
      </c>
      <c r="B133" s="88" t="s">
        <v>476</v>
      </c>
      <c r="C133" s="86">
        <v>0</v>
      </c>
      <c r="D133" s="86">
        <v>0</v>
      </c>
    </row>
    <row r="134" spans="1:4" x14ac:dyDescent="0.35">
      <c r="A134" s="91">
        <v>5120</v>
      </c>
      <c r="B134" s="95" t="s">
        <v>301</v>
      </c>
      <c r="C134" s="93">
        <v>0</v>
      </c>
      <c r="D134" s="93">
        <v>0</v>
      </c>
    </row>
    <row r="135" spans="1:4" x14ac:dyDescent="0.35">
      <c r="A135" s="85">
        <v>5120</v>
      </c>
      <c r="B135" s="88" t="s">
        <v>301</v>
      </c>
      <c r="C135" s="86">
        <v>0</v>
      </c>
      <c r="D135" s="86">
        <v>0</v>
      </c>
    </row>
    <row r="136" spans="1:4" x14ac:dyDescent="0.35">
      <c r="A136" s="91">
        <v>4150</v>
      </c>
      <c r="B136" s="95" t="s">
        <v>100</v>
      </c>
      <c r="C136" s="93">
        <v>0</v>
      </c>
      <c r="D136" s="93">
        <v>0</v>
      </c>
    </row>
    <row r="137" spans="1:4" x14ac:dyDescent="0.35">
      <c r="A137" s="85">
        <v>4151</v>
      </c>
      <c r="B137" s="88" t="s">
        <v>477</v>
      </c>
      <c r="C137" s="86">
        <v>0</v>
      </c>
      <c r="D137" s="86">
        <v>0</v>
      </c>
    </row>
    <row r="138" spans="1:4" x14ac:dyDescent="0.35">
      <c r="A138" s="85"/>
      <c r="B138" s="97" t="s">
        <v>478</v>
      </c>
      <c r="C138" s="93">
        <f t="shared" ref="C138:D138" si="1">C48+C49-C101</f>
        <v>24847712.419999983</v>
      </c>
      <c r="D138" s="93">
        <f t="shared" si="1"/>
        <v>1171988.5899999999</v>
      </c>
    </row>
    <row r="139" spans="1:4" x14ac:dyDescent="0.35">
      <c r="A139" s="83"/>
      <c r="B139" s="83"/>
      <c r="C139" s="83"/>
      <c r="D139" s="83"/>
    </row>
    <row r="140" spans="1:4" x14ac:dyDescent="0.35">
      <c r="A140" s="94" t="s">
        <v>65</v>
      </c>
      <c r="C140" s="83"/>
      <c r="D140" s="83"/>
    </row>
    <row r="145" spans="2:5" ht="20" x14ac:dyDescent="0.2">
      <c r="B145" s="112" t="s">
        <v>587</v>
      </c>
      <c r="C145" s="120" t="s">
        <v>588</v>
      </c>
      <c r="D145" s="120"/>
      <c r="E145" s="120"/>
    </row>
  </sheetData>
  <mergeCells count="9">
    <mergeCell ref="C145:E145"/>
    <mergeCell ref="A7:D7"/>
    <mergeCell ref="A19:D19"/>
    <mergeCell ref="A46:D46"/>
    <mergeCell ref="A1:C1"/>
    <mergeCell ref="A2:C2"/>
    <mergeCell ref="A3:C3"/>
    <mergeCell ref="A4:C4"/>
    <mergeCell ref="A5:E5"/>
  </mergeCells>
  <printOptions horizontalCentered="1"/>
  <pageMargins left="0.70866141732283472" right="0.70866141732283472" top="0.74803149606299213" bottom="0.74803149606299213" header="0" footer="0"/>
  <pageSetup scale="64" fitToHeight="2" orientation="portrait" r:id="rId1"/>
  <rowBreaks count="1" manualBreakCount="1">
    <brk id="8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14999847407452621"/>
  </sheetPr>
  <dimension ref="A1:E28"/>
  <sheetViews>
    <sheetView workbookViewId="0">
      <selection activeCell="C16" sqref="C16"/>
    </sheetView>
  </sheetViews>
  <sheetFormatPr baseColWidth="10" defaultColWidth="14.453125" defaultRowHeight="14.5" x14ac:dyDescent="0.35"/>
  <cols>
    <col min="1" max="1" width="4" customWidth="1"/>
    <col min="2" max="2" width="63.1796875" customWidth="1"/>
    <col min="3" max="3" width="17.81640625" customWidth="1"/>
    <col min="4" max="26" width="11.453125" customWidth="1"/>
  </cols>
  <sheetData>
    <row r="1" spans="1:5" x14ac:dyDescent="0.35">
      <c r="A1" s="126" t="str">
        <f>ESF!A1</f>
        <v>Instituto Cultural de León</v>
      </c>
      <c r="B1" s="137"/>
      <c r="C1" s="138"/>
    </row>
    <row r="2" spans="1:5" x14ac:dyDescent="0.35">
      <c r="A2" s="128" t="s">
        <v>479</v>
      </c>
      <c r="B2" s="139"/>
      <c r="C2" s="140"/>
    </row>
    <row r="3" spans="1:5" x14ac:dyDescent="0.35">
      <c r="A3" s="128" t="str">
        <f>ESF!A3</f>
        <v>Del 01 de enero al 30 de septiembre de 2026</v>
      </c>
      <c r="B3" s="139"/>
      <c r="C3" s="140"/>
    </row>
    <row r="4" spans="1:5" x14ac:dyDescent="0.35">
      <c r="A4" s="141" t="s">
        <v>480</v>
      </c>
      <c r="B4" s="142"/>
      <c r="C4" s="143"/>
    </row>
    <row r="5" spans="1:5" x14ac:dyDescent="0.35">
      <c r="A5" s="144" t="s">
        <v>481</v>
      </c>
      <c r="B5" s="145"/>
      <c r="C5" s="11">
        <v>2026</v>
      </c>
    </row>
    <row r="6" spans="1:5" x14ac:dyDescent="0.35">
      <c r="A6" s="12" t="s">
        <v>482</v>
      </c>
      <c r="B6" s="12"/>
      <c r="C6" s="118">
        <v>109005641.73999999</v>
      </c>
      <c r="E6" s="109"/>
    </row>
    <row r="7" spans="1:5" x14ac:dyDescent="0.35">
      <c r="A7" s="1"/>
      <c r="B7" s="14"/>
      <c r="C7" s="15"/>
    </row>
    <row r="8" spans="1:5" x14ac:dyDescent="0.35">
      <c r="A8" s="47" t="s">
        <v>483</v>
      </c>
      <c r="B8" s="47"/>
      <c r="C8" s="16">
        <f>SUM(C9:C14)</f>
        <v>0</v>
      </c>
    </row>
    <row r="9" spans="1:5" x14ac:dyDescent="0.35">
      <c r="A9" s="48" t="s">
        <v>484</v>
      </c>
      <c r="B9" s="17" t="s">
        <v>133</v>
      </c>
      <c r="C9" s="18">
        <v>0</v>
      </c>
    </row>
    <row r="10" spans="1:5" x14ac:dyDescent="0.35">
      <c r="A10" s="49" t="s">
        <v>485</v>
      </c>
      <c r="B10" s="19" t="s">
        <v>486</v>
      </c>
      <c r="C10" s="18">
        <v>0</v>
      </c>
    </row>
    <row r="11" spans="1:5" x14ac:dyDescent="0.35">
      <c r="A11" s="49" t="s">
        <v>487</v>
      </c>
      <c r="B11" s="19" t="s">
        <v>142</v>
      </c>
      <c r="C11" s="18">
        <v>0</v>
      </c>
    </row>
    <row r="12" spans="1:5" x14ac:dyDescent="0.35">
      <c r="A12" s="49" t="s">
        <v>488</v>
      </c>
      <c r="B12" s="19" t="s">
        <v>143</v>
      </c>
      <c r="C12" s="18">
        <v>0</v>
      </c>
    </row>
    <row r="13" spans="1:5" x14ac:dyDescent="0.35">
      <c r="A13" s="49" t="s">
        <v>489</v>
      </c>
      <c r="B13" s="19" t="s">
        <v>144</v>
      </c>
      <c r="C13" s="18">
        <v>0</v>
      </c>
    </row>
    <row r="14" spans="1:5" x14ac:dyDescent="0.35">
      <c r="A14" s="50" t="s">
        <v>490</v>
      </c>
      <c r="B14" s="20" t="s">
        <v>491</v>
      </c>
      <c r="C14" s="18">
        <v>0</v>
      </c>
    </row>
    <row r="15" spans="1:5" x14ac:dyDescent="0.35">
      <c r="A15" s="1"/>
      <c r="B15" s="21"/>
      <c r="C15" s="22"/>
    </row>
    <row r="16" spans="1:5" x14ac:dyDescent="0.35">
      <c r="A16" s="47" t="s">
        <v>492</v>
      </c>
      <c r="B16" s="14"/>
      <c r="C16" s="16">
        <f>SUM(C17:C19)</f>
        <v>0</v>
      </c>
    </row>
    <row r="17" spans="1:5" x14ac:dyDescent="0.35">
      <c r="A17" s="51">
        <v>3.1</v>
      </c>
      <c r="B17" s="19" t="s">
        <v>493</v>
      </c>
      <c r="C17" s="18">
        <v>0</v>
      </c>
    </row>
    <row r="18" spans="1:5" x14ac:dyDescent="0.35">
      <c r="A18" s="52">
        <v>3.2</v>
      </c>
      <c r="B18" s="19" t="s">
        <v>494</v>
      </c>
      <c r="C18" s="18">
        <v>0</v>
      </c>
    </row>
    <row r="19" spans="1:5" x14ac:dyDescent="0.35">
      <c r="A19" s="52">
        <v>3.3</v>
      </c>
      <c r="B19" s="20" t="s">
        <v>495</v>
      </c>
      <c r="C19" s="23">
        <v>0</v>
      </c>
    </row>
    <row r="20" spans="1:5" x14ac:dyDescent="0.35">
      <c r="A20" s="1"/>
      <c r="B20" s="20"/>
      <c r="C20" s="24"/>
    </row>
    <row r="21" spans="1:5" x14ac:dyDescent="0.35">
      <c r="A21" s="25" t="s">
        <v>496</v>
      </c>
      <c r="B21" s="25"/>
      <c r="C21" s="13">
        <f>C6+C8-C16</f>
        <v>109005641.73999999</v>
      </c>
      <c r="E21" s="109"/>
    </row>
    <row r="22" spans="1:5" x14ac:dyDescent="0.35">
      <c r="A22" s="1"/>
      <c r="B22" s="1"/>
      <c r="C22" s="1"/>
    </row>
    <row r="23" spans="1:5" ht="24" customHeight="1" x14ac:dyDescent="0.35">
      <c r="A23" s="136" t="s">
        <v>65</v>
      </c>
      <c r="B23" s="136"/>
      <c r="C23" s="136"/>
    </row>
    <row r="28" spans="1:5" ht="21.5" x14ac:dyDescent="0.35">
      <c r="B28" s="112" t="s">
        <v>587</v>
      </c>
      <c r="C28" s="120" t="s">
        <v>588</v>
      </c>
      <c r="D28" s="120"/>
      <c r="E28" s="120"/>
    </row>
  </sheetData>
  <mergeCells count="7">
    <mergeCell ref="C28:E28"/>
    <mergeCell ref="A23:C23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14999847407452621"/>
  </sheetPr>
  <dimension ref="A1:F47"/>
  <sheetViews>
    <sheetView workbookViewId="0">
      <selection activeCell="C17" sqref="C17"/>
    </sheetView>
  </sheetViews>
  <sheetFormatPr baseColWidth="10" defaultColWidth="14.453125" defaultRowHeight="14.5" x14ac:dyDescent="0.35"/>
  <cols>
    <col min="1" max="1" width="4.7265625" customWidth="1"/>
    <col min="2" max="2" width="62.1796875" customWidth="1"/>
    <col min="3" max="3" width="17.81640625" customWidth="1"/>
    <col min="4" max="26" width="11.453125" customWidth="1"/>
  </cols>
  <sheetData>
    <row r="1" spans="1:6" x14ac:dyDescent="0.35">
      <c r="A1" s="147" t="str">
        <f>ESF!A1</f>
        <v>Instituto Cultural de León</v>
      </c>
      <c r="B1" s="137"/>
      <c r="C1" s="138"/>
    </row>
    <row r="2" spans="1:6" x14ac:dyDescent="0.35">
      <c r="A2" s="148" t="s">
        <v>497</v>
      </c>
      <c r="B2" s="139"/>
      <c r="C2" s="140"/>
    </row>
    <row r="3" spans="1:6" x14ac:dyDescent="0.35">
      <c r="A3" s="148" t="str">
        <f>ESF!A3</f>
        <v>Del 01 de enero al 30 de septiembre de 2026</v>
      </c>
      <c r="B3" s="139"/>
      <c r="C3" s="140"/>
    </row>
    <row r="4" spans="1:6" x14ac:dyDescent="0.35">
      <c r="A4" s="141" t="s">
        <v>480</v>
      </c>
      <c r="B4" s="142"/>
      <c r="C4" s="143"/>
    </row>
    <row r="5" spans="1:6" x14ac:dyDescent="0.35">
      <c r="A5" s="144" t="s">
        <v>481</v>
      </c>
      <c r="B5" s="145"/>
      <c r="C5" s="11">
        <v>2026</v>
      </c>
    </row>
    <row r="6" spans="1:6" x14ac:dyDescent="0.35">
      <c r="A6" s="53" t="s">
        <v>498</v>
      </c>
      <c r="B6" s="12"/>
      <c r="C6" s="110">
        <v>84459384.359999999</v>
      </c>
    </row>
    <row r="7" spans="1:6" x14ac:dyDescent="0.35">
      <c r="A7" s="26"/>
      <c r="B7" s="14"/>
      <c r="C7" s="27"/>
    </row>
    <row r="8" spans="1:6" x14ac:dyDescent="0.35">
      <c r="A8" s="47" t="s">
        <v>499</v>
      </c>
      <c r="B8" s="28"/>
      <c r="C8" s="16">
        <f>SUM(C9:C29)</f>
        <v>301455.03999999998</v>
      </c>
    </row>
    <row r="9" spans="1:6" x14ac:dyDescent="0.35">
      <c r="A9" s="98">
        <v>2.1</v>
      </c>
      <c r="B9" s="29" t="s">
        <v>163</v>
      </c>
      <c r="C9" s="30">
        <v>0</v>
      </c>
    </row>
    <row r="10" spans="1:6" x14ac:dyDescent="0.35">
      <c r="A10" s="98">
        <v>2.2000000000000002</v>
      </c>
      <c r="B10" s="29" t="s">
        <v>160</v>
      </c>
      <c r="C10" s="30">
        <v>0</v>
      </c>
    </row>
    <row r="11" spans="1:6" x14ac:dyDescent="0.35">
      <c r="A11" s="54">
        <v>2.2999999999999998</v>
      </c>
      <c r="B11" s="31" t="s">
        <v>325</v>
      </c>
      <c r="C11" s="30">
        <f>25633.48-5</f>
        <v>25628.48</v>
      </c>
      <c r="D11" s="109"/>
      <c r="E11" s="111"/>
      <c r="F11" s="109"/>
    </row>
    <row r="12" spans="1:6" x14ac:dyDescent="0.35">
      <c r="A12" s="54">
        <v>2.4</v>
      </c>
      <c r="B12" s="31" t="s">
        <v>326</v>
      </c>
      <c r="C12" s="30">
        <v>12738.56</v>
      </c>
    </row>
    <row r="13" spans="1:6" x14ac:dyDescent="0.35">
      <c r="A13" s="54">
        <v>2.5</v>
      </c>
      <c r="B13" s="31" t="s">
        <v>327</v>
      </c>
      <c r="C13" s="30">
        <v>0</v>
      </c>
    </row>
    <row r="14" spans="1:6" x14ac:dyDescent="0.35">
      <c r="A14" s="54">
        <v>2.6</v>
      </c>
      <c r="B14" s="31" t="s">
        <v>328</v>
      </c>
      <c r="C14" s="30">
        <v>0</v>
      </c>
    </row>
    <row r="15" spans="1:6" x14ac:dyDescent="0.35">
      <c r="A15" s="54">
        <v>2.7</v>
      </c>
      <c r="B15" s="31" t="s">
        <v>329</v>
      </c>
      <c r="C15" s="30">
        <v>0</v>
      </c>
    </row>
    <row r="16" spans="1:6" x14ac:dyDescent="0.35">
      <c r="A16" s="54">
        <v>2.8</v>
      </c>
      <c r="B16" s="31" t="s">
        <v>330</v>
      </c>
      <c r="C16" s="30">
        <v>0</v>
      </c>
      <c r="E16" s="109"/>
    </row>
    <row r="17" spans="1:5" x14ac:dyDescent="0.35">
      <c r="A17" s="54">
        <v>2.9</v>
      </c>
      <c r="B17" s="31" t="s">
        <v>332</v>
      </c>
      <c r="C17" s="30">
        <v>0</v>
      </c>
    </row>
    <row r="18" spans="1:5" x14ac:dyDescent="0.35">
      <c r="A18" s="54" t="s">
        <v>500</v>
      </c>
      <c r="B18" s="31" t="s">
        <v>501</v>
      </c>
      <c r="C18" s="30">
        <v>0</v>
      </c>
    </row>
    <row r="19" spans="1:5" x14ac:dyDescent="0.35">
      <c r="A19" s="54" t="s">
        <v>502</v>
      </c>
      <c r="B19" s="31" t="s">
        <v>338</v>
      </c>
      <c r="C19" s="30">
        <v>0</v>
      </c>
    </row>
    <row r="20" spans="1:5" x14ac:dyDescent="0.35">
      <c r="A20" s="54" t="s">
        <v>503</v>
      </c>
      <c r="B20" s="31" t="s">
        <v>504</v>
      </c>
      <c r="C20" s="30">
        <v>0</v>
      </c>
    </row>
    <row r="21" spans="1:5" x14ac:dyDescent="0.35">
      <c r="A21" s="54" t="s">
        <v>505</v>
      </c>
      <c r="B21" s="31" t="s">
        <v>506</v>
      </c>
      <c r="C21" s="30">
        <v>0</v>
      </c>
    </row>
    <row r="22" spans="1:5" x14ac:dyDescent="0.35">
      <c r="A22" s="54" t="s">
        <v>507</v>
      </c>
      <c r="B22" s="31" t="s">
        <v>508</v>
      </c>
      <c r="C22" s="30">
        <v>0</v>
      </c>
    </row>
    <row r="23" spans="1:5" x14ac:dyDescent="0.35">
      <c r="A23" s="54" t="s">
        <v>509</v>
      </c>
      <c r="B23" s="31" t="s">
        <v>510</v>
      </c>
      <c r="C23" s="30">
        <v>0</v>
      </c>
    </row>
    <row r="24" spans="1:5" x14ac:dyDescent="0.35">
      <c r="A24" s="54" t="s">
        <v>511</v>
      </c>
      <c r="B24" s="31" t="s">
        <v>512</v>
      </c>
      <c r="C24" s="30">
        <v>0</v>
      </c>
    </row>
    <row r="25" spans="1:5" x14ac:dyDescent="0.35">
      <c r="A25" s="54" t="s">
        <v>513</v>
      </c>
      <c r="B25" s="31" t="s">
        <v>514</v>
      </c>
      <c r="C25" s="30">
        <v>0</v>
      </c>
    </row>
    <row r="26" spans="1:5" x14ac:dyDescent="0.35">
      <c r="A26" s="54" t="s">
        <v>515</v>
      </c>
      <c r="B26" s="31" t="s">
        <v>516</v>
      </c>
      <c r="C26" s="30">
        <v>0</v>
      </c>
    </row>
    <row r="27" spans="1:5" x14ac:dyDescent="0.35">
      <c r="A27" s="54" t="s">
        <v>517</v>
      </c>
      <c r="B27" s="31" t="s">
        <v>518</v>
      </c>
      <c r="C27" s="30">
        <v>0</v>
      </c>
    </row>
    <row r="28" spans="1:5" x14ac:dyDescent="0.35">
      <c r="A28" s="54" t="s">
        <v>519</v>
      </c>
      <c r="B28" s="31" t="s">
        <v>520</v>
      </c>
      <c r="C28" s="30">
        <v>0</v>
      </c>
    </row>
    <row r="29" spans="1:5" x14ac:dyDescent="0.35">
      <c r="A29" s="54" t="s">
        <v>521</v>
      </c>
      <c r="B29" s="29" t="s">
        <v>522</v>
      </c>
      <c r="C29" s="30">
        <v>263088</v>
      </c>
    </row>
    <row r="30" spans="1:5" x14ac:dyDescent="0.35">
      <c r="A30" s="26"/>
      <c r="B30" s="32"/>
      <c r="C30" s="33"/>
    </row>
    <row r="31" spans="1:5" x14ac:dyDescent="0.35">
      <c r="A31" s="55" t="s">
        <v>523</v>
      </c>
      <c r="B31" s="34"/>
      <c r="C31" s="35">
        <f>SUM(C32:C38)</f>
        <v>1139123.56</v>
      </c>
    </row>
    <row r="32" spans="1:5" x14ac:dyDescent="0.35">
      <c r="A32" s="54" t="s">
        <v>524</v>
      </c>
      <c r="B32" s="31" t="s">
        <v>233</v>
      </c>
      <c r="C32" s="30">
        <v>1139123.56</v>
      </c>
      <c r="E32" s="109"/>
    </row>
    <row r="33" spans="1:5" x14ac:dyDescent="0.35">
      <c r="A33" s="54" t="s">
        <v>525</v>
      </c>
      <c r="B33" s="31" t="s">
        <v>242</v>
      </c>
      <c r="C33" s="30">
        <v>0</v>
      </c>
    </row>
    <row r="34" spans="1:5" x14ac:dyDescent="0.35">
      <c r="A34" s="54" t="s">
        <v>526</v>
      </c>
      <c r="B34" s="31" t="s">
        <v>245</v>
      </c>
      <c r="C34" s="30">
        <v>0</v>
      </c>
    </row>
    <row r="35" spans="1:5" x14ac:dyDescent="0.35">
      <c r="A35" s="54" t="s">
        <v>527</v>
      </c>
      <c r="B35" s="31" t="s">
        <v>251</v>
      </c>
      <c r="C35" s="30">
        <v>0</v>
      </c>
    </row>
    <row r="36" spans="1:5" x14ac:dyDescent="0.35">
      <c r="A36" s="54" t="s">
        <v>528</v>
      </c>
      <c r="B36" s="31" t="s">
        <v>261</v>
      </c>
      <c r="C36" s="30">
        <v>0</v>
      </c>
    </row>
    <row r="37" spans="1:5" x14ac:dyDescent="0.35">
      <c r="A37" s="54" t="s">
        <v>529</v>
      </c>
      <c r="B37" s="31" t="s">
        <v>530</v>
      </c>
      <c r="C37" s="30">
        <v>0</v>
      </c>
    </row>
    <row r="38" spans="1:5" x14ac:dyDescent="0.35">
      <c r="A38" s="54" t="s">
        <v>531</v>
      </c>
      <c r="B38" s="29" t="s">
        <v>532</v>
      </c>
      <c r="C38" s="36">
        <v>0</v>
      </c>
    </row>
    <row r="39" spans="1:5" x14ac:dyDescent="0.35">
      <c r="A39" s="26"/>
      <c r="B39" s="37"/>
      <c r="C39" s="38"/>
    </row>
    <row r="40" spans="1:5" x14ac:dyDescent="0.35">
      <c r="A40" s="12" t="s">
        <v>533</v>
      </c>
      <c r="B40" s="12"/>
      <c r="C40" s="13">
        <f>C6-C8+C31</f>
        <v>85297052.879999995</v>
      </c>
      <c r="D40" s="113"/>
      <c r="E40" s="109"/>
    </row>
    <row r="41" spans="1:5" x14ac:dyDescent="0.35">
      <c r="A41" s="1"/>
      <c r="B41" s="1"/>
      <c r="C41" s="1"/>
    </row>
    <row r="42" spans="1:5" ht="26.5" customHeight="1" x14ac:dyDescent="0.35">
      <c r="A42" s="146" t="s">
        <v>65</v>
      </c>
      <c r="B42" s="146"/>
      <c r="C42" s="146"/>
    </row>
    <row r="44" spans="1:5" x14ac:dyDescent="0.35">
      <c r="C44" s="109"/>
    </row>
    <row r="47" spans="1:5" ht="21.5" x14ac:dyDescent="0.35">
      <c r="B47" s="112" t="s">
        <v>587</v>
      </c>
      <c r="C47" s="120" t="s">
        <v>588</v>
      </c>
      <c r="D47" s="120"/>
      <c r="E47" s="120"/>
    </row>
  </sheetData>
  <mergeCells count="7">
    <mergeCell ref="C47:E47"/>
    <mergeCell ref="A42:C42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18:A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64"/>
  <sheetViews>
    <sheetView tabSelected="1" topLeftCell="A33" workbookViewId="0">
      <selection activeCell="D53" sqref="D53"/>
    </sheetView>
  </sheetViews>
  <sheetFormatPr baseColWidth="10" defaultColWidth="14.453125" defaultRowHeight="10" x14ac:dyDescent="0.2"/>
  <cols>
    <col min="1" max="1" width="12.81640625" style="1" customWidth="1"/>
    <col min="2" max="2" width="63.26953125" style="1" customWidth="1"/>
    <col min="3" max="7" width="15.81640625" style="1" customWidth="1"/>
    <col min="8" max="8" width="11.81640625" style="1" customWidth="1"/>
    <col min="9" max="9" width="13.453125" style="1" customWidth="1"/>
    <col min="10" max="10" width="13.1796875" style="1" customWidth="1"/>
    <col min="11" max="26" width="9.1796875" style="1" customWidth="1"/>
    <col min="27" max="16384" width="14.453125" style="1"/>
  </cols>
  <sheetData>
    <row r="1" spans="1:10" ht="10.5" x14ac:dyDescent="0.2">
      <c r="A1" s="133" t="str">
        <f>'Notas a los Edos Financieros'!A1</f>
        <v>Instituto Cultural de León</v>
      </c>
      <c r="B1" s="151"/>
      <c r="C1" s="151"/>
      <c r="D1" s="151"/>
      <c r="E1" s="151"/>
      <c r="F1" s="151"/>
      <c r="G1" s="43" t="s">
        <v>0</v>
      </c>
      <c r="H1" s="62">
        <f>'Notas a los Edos Financieros'!D1</f>
        <v>2026</v>
      </c>
      <c r="I1" s="2"/>
      <c r="J1" s="2"/>
    </row>
    <row r="2" spans="1:10" ht="10.5" x14ac:dyDescent="0.2">
      <c r="A2" s="133" t="s">
        <v>534</v>
      </c>
      <c r="B2" s="151"/>
      <c r="C2" s="151"/>
      <c r="D2" s="151"/>
      <c r="E2" s="151"/>
      <c r="F2" s="151"/>
      <c r="G2" s="43" t="s">
        <v>2</v>
      </c>
      <c r="H2" s="62" t="str">
        <f>'Notas a los Edos Financieros'!D2</f>
        <v>Trimestral</v>
      </c>
      <c r="I2" s="2"/>
      <c r="J2" s="2"/>
    </row>
    <row r="3" spans="1:10" ht="10.5" x14ac:dyDescent="0.2">
      <c r="A3" s="133" t="str">
        <f>'Notas a los Edos Financieros'!A3</f>
        <v>Del 01 de enero al 30 de septiembre de 2026</v>
      </c>
      <c r="B3" s="151"/>
      <c r="C3" s="151"/>
      <c r="D3" s="151"/>
      <c r="E3" s="151"/>
      <c r="F3" s="151"/>
      <c r="G3" s="43" t="s">
        <v>3</v>
      </c>
      <c r="H3" s="62">
        <f>'Notas a los Edos Financieros'!D3</f>
        <v>3</v>
      </c>
      <c r="I3" s="2"/>
      <c r="J3" s="2"/>
    </row>
    <row r="4" spans="1:10" ht="10.5" x14ac:dyDescent="0.2">
      <c r="A4" s="133" t="s">
        <v>4</v>
      </c>
      <c r="B4" s="151"/>
      <c r="C4" s="151"/>
      <c r="D4" s="151"/>
      <c r="E4" s="151"/>
      <c r="F4" s="151"/>
      <c r="G4" s="43"/>
      <c r="H4" s="44"/>
      <c r="I4" s="2"/>
      <c r="J4" s="2"/>
    </row>
    <row r="5" spans="1:10" ht="10.5" x14ac:dyDescent="0.2">
      <c r="A5" s="132" t="s">
        <v>67</v>
      </c>
      <c r="B5" s="132"/>
      <c r="C5" s="132"/>
      <c r="D5" s="132"/>
      <c r="E5" s="132"/>
      <c r="F5" s="132"/>
      <c r="G5" s="132"/>
      <c r="H5" s="132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10.5" x14ac:dyDescent="0.2">
      <c r="A8" s="56" t="s">
        <v>69</v>
      </c>
      <c r="B8" s="56" t="s">
        <v>481</v>
      </c>
      <c r="C8" s="57" t="s">
        <v>535</v>
      </c>
      <c r="D8" s="57" t="s">
        <v>536</v>
      </c>
      <c r="E8" s="57" t="s">
        <v>537</v>
      </c>
      <c r="F8" s="57" t="s">
        <v>538</v>
      </c>
      <c r="G8" s="57" t="s">
        <v>539</v>
      </c>
      <c r="H8" s="57" t="s">
        <v>540</v>
      </c>
      <c r="I8" s="57" t="s">
        <v>541</v>
      </c>
      <c r="J8" s="57" t="s">
        <v>542</v>
      </c>
    </row>
    <row r="9" spans="1:10" ht="10.5" x14ac:dyDescent="0.25">
      <c r="A9" s="7">
        <v>7000</v>
      </c>
      <c r="B9" s="8" t="s">
        <v>543</v>
      </c>
      <c r="C9" s="9"/>
      <c r="D9" s="9"/>
      <c r="E9" s="9"/>
      <c r="F9" s="9"/>
      <c r="G9" s="9"/>
      <c r="H9" s="9"/>
      <c r="I9" s="9"/>
      <c r="J9" s="9"/>
    </row>
    <row r="10" spans="1:10" x14ac:dyDescent="0.2">
      <c r="A10" s="3">
        <v>7110</v>
      </c>
      <c r="B10" s="10" t="s">
        <v>539</v>
      </c>
      <c r="C10" s="4">
        <v>0</v>
      </c>
      <c r="D10" s="4">
        <v>0</v>
      </c>
      <c r="E10" s="4">
        <v>0</v>
      </c>
      <c r="F10" s="4">
        <v>0</v>
      </c>
      <c r="G10" s="2"/>
      <c r="H10" s="2"/>
      <c r="I10" s="2"/>
      <c r="J10" s="2"/>
    </row>
    <row r="11" spans="1:10" x14ac:dyDescent="0.2">
      <c r="A11" s="3">
        <v>7120</v>
      </c>
      <c r="B11" s="10" t="s">
        <v>544</v>
      </c>
      <c r="C11" s="4">
        <v>0</v>
      </c>
      <c r="D11" s="4">
        <v>0</v>
      </c>
      <c r="E11" s="4">
        <v>0</v>
      </c>
      <c r="F11" s="4">
        <v>0</v>
      </c>
      <c r="G11" s="2"/>
      <c r="H11" s="2"/>
      <c r="I11" s="2"/>
      <c r="J11" s="2"/>
    </row>
    <row r="12" spans="1:10" x14ac:dyDescent="0.2">
      <c r="A12" s="3">
        <v>7130</v>
      </c>
      <c r="B12" s="10" t="s">
        <v>545</v>
      </c>
      <c r="C12" s="4">
        <v>0</v>
      </c>
      <c r="D12" s="4">
        <v>0</v>
      </c>
      <c r="E12" s="4">
        <v>0</v>
      </c>
      <c r="F12" s="4">
        <v>0</v>
      </c>
      <c r="G12" s="2"/>
      <c r="H12" s="2"/>
      <c r="I12" s="2"/>
      <c r="J12" s="2"/>
    </row>
    <row r="13" spans="1:10" x14ac:dyDescent="0.2">
      <c r="A13" s="3">
        <v>7140</v>
      </c>
      <c r="B13" s="10" t="s">
        <v>546</v>
      </c>
      <c r="C13" s="4">
        <v>0</v>
      </c>
      <c r="D13" s="4">
        <v>0</v>
      </c>
      <c r="E13" s="4">
        <v>0</v>
      </c>
      <c r="F13" s="4">
        <v>0</v>
      </c>
      <c r="G13" s="2"/>
      <c r="H13" s="2"/>
      <c r="I13" s="2"/>
      <c r="J13" s="2"/>
    </row>
    <row r="14" spans="1:10" x14ac:dyDescent="0.2">
      <c r="A14" s="3">
        <v>7150</v>
      </c>
      <c r="B14" s="10" t="s">
        <v>547</v>
      </c>
      <c r="C14" s="4">
        <v>0</v>
      </c>
      <c r="D14" s="4">
        <v>0</v>
      </c>
      <c r="E14" s="4">
        <v>0</v>
      </c>
      <c r="F14" s="4">
        <v>0</v>
      </c>
      <c r="G14" s="2"/>
      <c r="H14" s="2"/>
      <c r="I14" s="2"/>
      <c r="J14" s="2"/>
    </row>
    <row r="15" spans="1:10" x14ac:dyDescent="0.2">
      <c r="A15" s="3">
        <v>7160</v>
      </c>
      <c r="B15" s="10" t="s">
        <v>548</v>
      </c>
      <c r="C15" s="4">
        <v>0</v>
      </c>
      <c r="D15" s="4">
        <v>0</v>
      </c>
      <c r="E15" s="4">
        <v>0</v>
      </c>
      <c r="F15" s="4">
        <v>0</v>
      </c>
      <c r="G15" s="2"/>
      <c r="H15" s="2"/>
      <c r="I15" s="2"/>
      <c r="J15" s="2"/>
    </row>
    <row r="16" spans="1:10" x14ac:dyDescent="0.2">
      <c r="A16" s="3">
        <v>7210</v>
      </c>
      <c r="B16" s="10" t="s">
        <v>549</v>
      </c>
      <c r="C16" s="4">
        <v>0</v>
      </c>
      <c r="D16" s="4">
        <v>0</v>
      </c>
      <c r="E16" s="4">
        <v>0</v>
      </c>
      <c r="F16" s="4">
        <v>0</v>
      </c>
      <c r="G16" s="2"/>
      <c r="H16" s="2"/>
      <c r="I16" s="2"/>
      <c r="J16" s="2"/>
    </row>
    <row r="17" spans="1:10" x14ac:dyDescent="0.2">
      <c r="A17" s="3">
        <v>7220</v>
      </c>
      <c r="B17" s="10" t="s">
        <v>550</v>
      </c>
      <c r="C17" s="4">
        <v>0</v>
      </c>
      <c r="D17" s="4">
        <v>0</v>
      </c>
      <c r="E17" s="4">
        <v>0</v>
      </c>
      <c r="F17" s="4">
        <v>0</v>
      </c>
      <c r="G17" s="2"/>
      <c r="H17" s="2"/>
      <c r="I17" s="2"/>
      <c r="J17" s="2"/>
    </row>
    <row r="18" spans="1:10" x14ac:dyDescent="0.2">
      <c r="A18" s="3">
        <v>7230</v>
      </c>
      <c r="B18" s="10" t="s">
        <v>551</v>
      </c>
      <c r="C18" s="4">
        <v>0</v>
      </c>
      <c r="D18" s="4">
        <v>0</v>
      </c>
      <c r="E18" s="4">
        <v>0</v>
      </c>
      <c r="F18" s="4">
        <v>0</v>
      </c>
      <c r="G18" s="2"/>
      <c r="H18" s="2"/>
      <c r="I18" s="2"/>
      <c r="J18" s="2"/>
    </row>
    <row r="19" spans="1:10" x14ac:dyDescent="0.2">
      <c r="A19" s="3">
        <v>7240</v>
      </c>
      <c r="B19" s="10" t="s">
        <v>552</v>
      </c>
      <c r="C19" s="4">
        <v>0</v>
      </c>
      <c r="D19" s="4">
        <v>0</v>
      </c>
      <c r="E19" s="4">
        <v>0</v>
      </c>
      <c r="F19" s="4">
        <v>0</v>
      </c>
      <c r="G19" s="2"/>
      <c r="H19" s="2"/>
      <c r="I19" s="2"/>
      <c r="J19" s="2"/>
    </row>
    <row r="20" spans="1:10" x14ac:dyDescent="0.2">
      <c r="A20" s="3">
        <v>7250</v>
      </c>
      <c r="B20" s="10" t="s">
        <v>553</v>
      </c>
      <c r="C20" s="4">
        <v>0</v>
      </c>
      <c r="D20" s="4">
        <v>0</v>
      </c>
      <c r="E20" s="4">
        <v>0</v>
      </c>
      <c r="F20" s="4">
        <v>0</v>
      </c>
      <c r="G20" s="2"/>
      <c r="H20" s="2"/>
      <c r="I20" s="2"/>
      <c r="J20" s="2"/>
    </row>
    <row r="21" spans="1:10" x14ac:dyDescent="0.2">
      <c r="A21" s="3">
        <v>7260</v>
      </c>
      <c r="B21" s="10" t="s">
        <v>554</v>
      </c>
      <c r="C21" s="4">
        <v>0</v>
      </c>
      <c r="D21" s="4">
        <v>0</v>
      </c>
      <c r="E21" s="4">
        <v>0</v>
      </c>
      <c r="F21" s="4">
        <v>0</v>
      </c>
      <c r="G21" s="2"/>
      <c r="H21" s="2"/>
      <c r="I21" s="2"/>
      <c r="J21" s="2"/>
    </row>
    <row r="22" spans="1:10" x14ac:dyDescent="0.2">
      <c r="A22" s="3">
        <v>7310</v>
      </c>
      <c r="B22" s="10" t="s">
        <v>555</v>
      </c>
      <c r="C22" s="4">
        <v>0</v>
      </c>
      <c r="D22" s="4">
        <v>0</v>
      </c>
      <c r="E22" s="4">
        <v>0</v>
      </c>
      <c r="F22" s="4">
        <v>0</v>
      </c>
      <c r="G22" s="2"/>
      <c r="H22" s="2"/>
      <c r="I22" s="2"/>
      <c r="J22" s="2"/>
    </row>
    <row r="23" spans="1:10" x14ac:dyDescent="0.2">
      <c r="A23" s="3">
        <v>7320</v>
      </c>
      <c r="B23" s="10" t="s">
        <v>556</v>
      </c>
      <c r="C23" s="4">
        <v>0</v>
      </c>
      <c r="D23" s="4">
        <v>0</v>
      </c>
      <c r="E23" s="4">
        <v>0</v>
      </c>
      <c r="F23" s="4">
        <v>0</v>
      </c>
      <c r="G23" s="2"/>
      <c r="H23" s="2"/>
      <c r="I23" s="2"/>
      <c r="J23" s="2"/>
    </row>
    <row r="24" spans="1:10" x14ac:dyDescent="0.2">
      <c r="A24" s="3">
        <v>7330</v>
      </c>
      <c r="B24" s="10" t="s">
        <v>557</v>
      </c>
      <c r="C24" s="4">
        <v>0</v>
      </c>
      <c r="D24" s="4">
        <v>0</v>
      </c>
      <c r="E24" s="4">
        <v>0</v>
      </c>
      <c r="F24" s="4">
        <v>0</v>
      </c>
      <c r="G24" s="2"/>
      <c r="H24" s="2"/>
      <c r="I24" s="2"/>
      <c r="J24" s="2"/>
    </row>
    <row r="25" spans="1:10" x14ac:dyDescent="0.2">
      <c r="A25" s="3">
        <v>7340</v>
      </c>
      <c r="B25" s="10" t="s">
        <v>558</v>
      </c>
      <c r="C25" s="4">
        <v>0</v>
      </c>
      <c r="D25" s="4">
        <v>0</v>
      </c>
      <c r="E25" s="4">
        <v>0</v>
      </c>
      <c r="F25" s="4">
        <v>0</v>
      </c>
      <c r="G25" s="2"/>
      <c r="H25" s="2"/>
      <c r="I25" s="2"/>
      <c r="J25" s="2"/>
    </row>
    <row r="26" spans="1:10" x14ac:dyDescent="0.2">
      <c r="A26" s="3">
        <v>7350</v>
      </c>
      <c r="B26" s="10" t="s">
        <v>559</v>
      </c>
      <c r="C26" s="4">
        <v>0</v>
      </c>
      <c r="D26" s="4">
        <v>0</v>
      </c>
      <c r="E26" s="4">
        <v>0</v>
      </c>
      <c r="F26" s="4">
        <v>0</v>
      </c>
      <c r="G26" s="2"/>
      <c r="H26" s="2"/>
      <c r="I26" s="2"/>
      <c r="J26" s="2"/>
    </row>
    <row r="27" spans="1:10" x14ac:dyDescent="0.2">
      <c r="A27" s="3">
        <v>7360</v>
      </c>
      <c r="B27" s="10" t="s">
        <v>560</v>
      </c>
      <c r="C27" s="4">
        <v>0</v>
      </c>
      <c r="D27" s="4">
        <v>0</v>
      </c>
      <c r="E27" s="4">
        <v>0</v>
      </c>
      <c r="F27" s="4">
        <v>0</v>
      </c>
      <c r="G27" s="2"/>
      <c r="H27" s="2"/>
      <c r="I27" s="2"/>
      <c r="J27" s="2"/>
    </row>
    <row r="28" spans="1:10" x14ac:dyDescent="0.2">
      <c r="A28" s="3">
        <v>7410</v>
      </c>
      <c r="B28" s="10" t="s">
        <v>561</v>
      </c>
      <c r="C28" s="4">
        <v>0</v>
      </c>
      <c r="D28" s="4">
        <v>0</v>
      </c>
      <c r="E28" s="4">
        <v>0</v>
      </c>
      <c r="F28" s="4">
        <v>0</v>
      </c>
      <c r="G28" s="2"/>
      <c r="H28" s="2"/>
      <c r="I28" s="2"/>
      <c r="J28" s="2"/>
    </row>
    <row r="29" spans="1:10" x14ac:dyDescent="0.2">
      <c r="A29" s="3">
        <v>7420</v>
      </c>
      <c r="B29" s="10" t="s">
        <v>562</v>
      </c>
      <c r="C29" s="4">
        <v>0</v>
      </c>
      <c r="D29" s="4">
        <v>0</v>
      </c>
      <c r="E29" s="4">
        <v>0</v>
      </c>
      <c r="F29" s="4">
        <v>0</v>
      </c>
      <c r="G29" s="2"/>
      <c r="H29" s="2"/>
      <c r="I29" s="2"/>
      <c r="J29" s="2"/>
    </row>
    <row r="30" spans="1:10" x14ac:dyDescent="0.2">
      <c r="A30" s="3">
        <v>7510</v>
      </c>
      <c r="B30" s="10" t="s">
        <v>563</v>
      </c>
      <c r="C30" s="4">
        <v>0</v>
      </c>
      <c r="D30" s="4">
        <v>0</v>
      </c>
      <c r="E30" s="4">
        <v>0</v>
      </c>
      <c r="F30" s="4">
        <v>0</v>
      </c>
      <c r="G30" s="2"/>
      <c r="H30" s="2"/>
      <c r="I30" s="2"/>
      <c r="J30" s="2"/>
    </row>
    <row r="31" spans="1:10" x14ac:dyDescent="0.2">
      <c r="A31" s="3">
        <v>7520</v>
      </c>
      <c r="B31" s="10" t="s">
        <v>564</v>
      </c>
      <c r="C31" s="4">
        <v>0</v>
      </c>
      <c r="D31" s="4">
        <v>0</v>
      </c>
      <c r="E31" s="4">
        <v>0</v>
      </c>
      <c r="F31" s="4">
        <v>0</v>
      </c>
      <c r="G31" s="2"/>
      <c r="H31" s="2"/>
      <c r="I31" s="2"/>
      <c r="J31" s="2"/>
    </row>
    <row r="32" spans="1:10" x14ac:dyDescent="0.2">
      <c r="A32" s="3">
        <v>7610</v>
      </c>
      <c r="B32" s="10" t="s">
        <v>565</v>
      </c>
      <c r="C32" s="4">
        <v>0</v>
      </c>
      <c r="D32" s="4">
        <v>0</v>
      </c>
      <c r="E32" s="4">
        <v>0</v>
      </c>
      <c r="F32" s="4">
        <v>0</v>
      </c>
      <c r="G32" s="2"/>
      <c r="H32" s="2"/>
      <c r="I32" s="2"/>
      <c r="J32" s="2"/>
    </row>
    <row r="33" spans="1:10" x14ac:dyDescent="0.2">
      <c r="A33" s="3">
        <v>7620</v>
      </c>
      <c r="B33" s="10" t="s">
        <v>566</v>
      </c>
      <c r="C33" s="4">
        <v>0</v>
      </c>
      <c r="D33" s="4">
        <v>0</v>
      </c>
      <c r="E33" s="4">
        <v>0</v>
      </c>
      <c r="F33" s="4">
        <v>0</v>
      </c>
      <c r="G33" s="2"/>
      <c r="H33" s="2"/>
      <c r="I33" s="2"/>
      <c r="J33" s="2"/>
    </row>
    <row r="34" spans="1:10" x14ac:dyDescent="0.2">
      <c r="A34" s="3">
        <v>7630</v>
      </c>
      <c r="B34" s="10" t="s">
        <v>567</v>
      </c>
      <c r="C34" s="4">
        <v>0</v>
      </c>
      <c r="D34" s="4">
        <v>0</v>
      </c>
      <c r="E34" s="4">
        <v>0</v>
      </c>
      <c r="F34" s="4">
        <v>0</v>
      </c>
      <c r="G34" s="2"/>
      <c r="H34" s="2"/>
      <c r="I34" s="2"/>
      <c r="J34" s="2"/>
    </row>
    <row r="35" spans="1:10" x14ac:dyDescent="0.2">
      <c r="A35" s="3">
        <v>7640</v>
      </c>
      <c r="B35" s="10" t="s">
        <v>568</v>
      </c>
      <c r="C35" s="4">
        <v>0</v>
      </c>
      <c r="D35" s="4">
        <v>0</v>
      </c>
      <c r="E35" s="4">
        <v>0</v>
      </c>
      <c r="F35" s="4">
        <v>0</v>
      </c>
      <c r="G35" s="2"/>
      <c r="H35" s="2"/>
      <c r="I35" s="2"/>
      <c r="J35" s="2"/>
    </row>
    <row r="36" spans="1:10" x14ac:dyDescent="0.2">
      <c r="A36" s="3"/>
      <c r="B36" s="2"/>
      <c r="C36" s="4"/>
      <c r="D36" s="4"/>
      <c r="E36" s="4"/>
      <c r="F36" s="4"/>
      <c r="G36" s="2"/>
      <c r="H36" s="2"/>
      <c r="I36" s="2"/>
      <c r="J36" s="2"/>
    </row>
    <row r="37" spans="1:10" ht="10.5" x14ac:dyDescent="0.25">
      <c r="A37" s="7">
        <v>8000</v>
      </c>
      <c r="B37" s="8" t="s">
        <v>569</v>
      </c>
      <c r="C37" s="9"/>
      <c r="D37" s="9"/>
      <c r="E37" s="9"/>
      <c r="F37" s="9"/>
      <c r="G37" s="9"/>
      <c r="H37" s="9"/>
      <c r="I37" s="9"/>
      <c r="J37" s="9"/>
    </row>
    <row r="38" spans="1:10" x14ac:dyDescent="0.2">
      <c r="A38" s="3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3"/>
      <c r="B39" s="149" t="s">
        <v>570</v>
      </c>
      <c r="C39" s="150"/>
      <c r="D39" s="2"/>
      <c r="E39" s="2"/>
      <c r="F39" s="2"/>
      <c r="G39" s="2"/>
      <c r="H39" s="2"/>
      <c r="I39" s="2"/>
      <c r="J39" s="2"/>
    </row>
    <row r="40" spans="1:10" ht="10.5" x14ac:dyDescent="0.2">
      <c r="A40" s="3"/>
      <c r="B40" s="58" t="s">
        <v>481</v>
      </c>
      <c r="C40" s="59">
        <v>2026</v>
      </c>
      <c r="D40" s="2"/>
      <c r="E40" s="2"/>
      <c r="F40" s="2"/>
      <c r="G40" s="2"/>
      <c r="H40" s="2"/>
      <c r="I40" s="2"/>
      <c r="J40" s="2"/>
    </row>
    <row r="41" spans="1:10" x14ac:dyDescent="0.2">
      <c r="A41" s="3">
        <v>8110</v>
      </c>
      <c r="B41" s="39" t="s">
        <v>571</v>
      </c>
      <c r="C41" s="60">
        <v>100677572</v>
      </c>
      <c r="D41" s="2"/>
      <c r="E41" s="2"/>
      <c r="F41" s="2"/>
      <c r="G41" s="2"/>
      <c r="H41" s="2"/>
      <c r="I41" s="2"/>
      <c r="J41" s="2"/>
    </row>
    <row r="42" spans="1:10" x14ac:dyDescent="0.2">
      <c r="A42" s="3">
        <v>8120</v>
      </c>
      <c r="B42" s="39" t="s">
        <v>572</v>
      </c>
      <c r="C42" s="60">
        <v>21186046.260000002</v>
      </c>
      <c r="D42" s="2"/>
      <c r="E42" s="2"/>
      <c r="F42" s="2"/>
      <c r="G42" s="2"/>
      <c r="H42" s="2"/>
      <c r="I42" s="2"/>
      <c r="J42" s="2"/>
    </row>
    <row r="43" spans="1:10" x14ac:dyDescent="0.2">
      <c r="A43" s="3">
        <v>8130</v>
      </c>
      <c r="B43" s="39" t="s">
        <v>573</v>
      </c>
      <c r="C43" s="60">
        <v>29514116</v>
      </c>
      <c r="D43" s="2"/>
      <c r="E43" s="2"/>
      <c r="F43" s="2"/>
      <c r="G43" s="2"/>
      <c r="H43" s="2"/>
      <c r="I43" s="2"/>
      <c r="J43" s="2"/>
    </row>
    <row r="44" spans="1:10" x14ac:dyDescent="0.2">
      <c r="A44" s="3">
        <v>8140</v>
      </c>
      <c r="B44" s="39" t="s">
        <v>574</v>
      </c>
      <c r="C44" s="60">
        <v>109005641.73999999</v>
      </c>
      <c r="D44" s="2"/>
      <c r="E44" s="2"/>
      <c r="F44" s="2"/>
      <c r="G44" s="2"/>
      <c r="H44" s="2"/>
      <c r="I44" s="2"/>
      <c r="J44" s="2"/>
    </row>
    <row r="45" spans="1:10" x14ac:dyDescent="0.2">
      <c r="A45" s="3">
        <v>8150</v>
      </c>
      <c r="B45" s="40" t="s">
        <v>575</v>
      </c>
      <c r="C45" s="61">
        <v>101738362.23999999</v>
      </c>
      <c r="D45" s="2"/>
      <c r="E45" s="2"/>
      <c r="F45" s="2"/>
      <c r="G45" s="2"/>
      <c r="H45" s="2"/>
      <c r="I45" s="2"/>
      <c r="J45" s="2"/>
    </row>
    <row r="46" spans="1:10" x14ac:dyDescent="0.2">
      <c r="A46" s="3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3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3"/>
      <c r="B48" s="149" t="s">
        <v>576</v>
      </c>
      <c r="C48" s="150"/>
      <c r="D48" s="2"/>
      <c r="E48" s="2"/>
      <c r="F48" s="2"/>
      <c r="G48" s="2"/>
      <c r="H48" s="2"/>
      <c r="I48" s="2"/>
      <c r="J48" s="2"/>
    </row>
    <row r="49" spans="1:5" ht="10.5" x14ac:dyDescent="0.2">
      <c r="A49" s="3"/>
      <c r="B49" s="58" t="s">
        <v>481</v>
      </c>
      <c r="C49" s="59">
        <v>2026</v>
      </c>
    </row>
    <row r="50" spans="1:5" x14ac:dyDescent="0.2">
      <c r="A50" s="3">
        <v>8210</v>
      </c>
      <c r="B50" s="39" t="s">
        <v>577</v>
      </c>
      <c r="C50" s="60">
        <v>100677572</v>
      </c>
      <c r="D50" s="119"/>
    </row>
    <row r="51" spans="1:5" x14ac:dyDescent="0.2">
      <c r="A51" s="3">
        <v>8220</v>
      </c>
      <c r="B51" s="39" t="s">
        <v>578</v>
      </c>
      <c r="C51" s="60">
        <v>40120996.68</v>
      </c>
    </row>
    <row r="52" spans="1:5" x14ac:dyDescent="0.2">
      <c r="A52" s="3">
        <v>8230</v>
      </c>
      <c r="B52" s="39" t="s">
        <v>579</v>
      </c>
      <c r="C52" s="60">
        <v>29514116</v>
      </c>
    </row>
    <row r="53" spans="1:5" x14ac:dyDescent="0.2">
      <c r="A53" s="3">
        <v>8240</v>
      </c>
      <c r="B53" s="39" t="s">
        <v>580</v>
      </c>
      <c r="C53" s="60">
        <v>5611306.96</v>
      </c>
    </row>
    <row r="54" spans="1:5" x14ac:dyDescent="0.2">
      <c r="A54" s="3">
        <v>8250</v>
      </c>
      <c r="B54" s="39" t="s">
        <v>581</v>
      </c>
      <c r="C54" s="60">
        <v>84459384.360000014</v>
      </c>
    </row>
    <row r="55" spans="1:5" x14ac:dyDescent="0.2">
      <c r="A55" s="3">
        <v>8260</v>
      </c>
      <c r="B55" s="39" t="s">
        <v>582</v>
      </c>
      <c r="C55" s="60">
        <v>0</v>
      </c>
    </row>
    <row r="56" spans="1:5" x14ac:dyDescent="0.2">
      <c r="A56" s="3">
        <v>8270</v>
      </c>
      <c r="B56" s="40" t="s">
        <v>583</v>
      </c>
      <c r="C56" s="61">
        <v>81656655.569999993</v>
      </c>
    </row>
    <row r="57" spans="1:5" x14ac:dyDescent="0.2">
      <c r="A57" s="2"/>
      <c r="B57" s="2"/>
      <c r="C57" s="2"/>
    </row>
    <row r="58" spans="1:5" x14ac:dyDescent="0.2">
      <c r="A58" s="2"/>
      <c r="B58" s="2"/>
      <c r="C58" s="2"/>
    </row>
    <row r="59" spans="1:5" ht="10.5" x14ac:dyDescent="0.25">
      <c r="A59" s="9" t="s">
        <v>65</v>
      </c>
      <c r="C59" s="2"/>
    </row>
    <row r="64" spans="1:5" ht="20" x14ac:dyDescent="0.2">
      <c r="B64" s="112" t="s">
        <v>587</v>
      </c>
      <c r="C64" s="120" t="s">
        <v>588</v>
      </c>
      <c r="D64" s="120"/>
      <c r="E64" s="120"/>
    </row>
  </sheetData>
  <mergeCells count="8">
    <mergeCell ref="C64:E64"/>
    <mergeCell ref="B48:C48"/>
    <mergeCell ref="A1:F1"/>
    <mergeCell ref="A2:F2"/>
    <mergeCell ref="A3:F3"/>
    <mergeCell ref="A4:F4"/>
    <mergeCell ref="B39:C39"/>
    <mergeCell ref="A5:H5"/>
  </mergeCells>
  <pageMargins left="0.25" right="0.25" top="0.75" bottom="0.75" header="0.3" footer="0.3"/>
  <pageSetup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A3C39C-9B78-4577-9510-B2AE35485E96}">
  <ds:schemaRefs>
    <ds:schemaRef ds:uri="http://schemas.microsoft.com/office/2006/documentManagement/types"/>
    <ds:schemaRef ds:uri="http://purl.org/dc/dcmitype/"/>
    <ds:schemaRef ds:uri="6aa8a68a-ab09-4ac8-a697-fdce915bc567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0c865bf4-0f22-4e4d-b041-7b0c1657e5a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A109EC8-B33F-49F8-A5DB-ECC6584DEA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  <vt:lpstr>ACT!Área_de_impresión</vt:lpstr>
      <vt:lpstr>EFE!Área_de_impresión</vt:lpstr>
      <vt:lpstr>ESF!Área_de_impresión</vt:lpstr>
      <vt:lpstr>Memoria!Área_de_impresión</vt:lpstr>
      <vt:lpstr>'Notas a los Edos Financieros'!Área_de_impresión</vt:lpstr>
      <vt:lpstr>ACT!Títulos_a_imprimir</vt:lpstr>
      <vt:lpstr>EFE!Títulos_a_imprimir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Nancy Ramírez</dc:creator>
  <cp:keywords/>
  <dc:description/>
  <cp:lastModifiedBy>VERO</cp:lastModifiedBy>
  <cp:revision/>
  <dcterms:created xsi:type="dcterms:W3CDTF">2024-07-17T18:53:12Z</dcterms:created>
  <dcterms:modified xsi:type="dcterms:W3CDTF">2026-10-16T22:07:14Z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