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CL 2023\CUENTA PÚBLICA 2023\Informacion Financiera 1er trim 2023\"/>
    </mc:Choice>
  </mc:AlternateContent>
  <xr:revisionPtr revIDLastSave="0" documentId="8_{0EDA0E7C-5E86-48C3-9795-24566C110A9E}" xr6:coauthVersionLast="47" xr6:coauthVersionMax="47" xr10:uidLastSave="{00000000-0000-0000-0000-000000000000}"/>
  <bookViews>
    <workbookView xWindow="-120" yWindow="-120" windowWidth="29040" windowHeight="15840" activeTab="5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externalReferences>
    <externalReference r:id="rId1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8" l="1"/>
  <c r="D16" i="8"/>
  <c r="D15" i="8"/>
  <c r="D14" i="8"/>
  <c r="D13" i="8"/>
  <c r="D12" i="8"/>
  <c r="D11" i="8"/>
  <c r="D10" i="8"/>
  <c r="A5" i="10" l="1"/>
  <c r="A5" i="9"/>
  <c r="A5" i="8"/>
  <c r="A5" i="7"/>
  <c r="A4" i="6"/>
  <c r="A4" i="5"/>
  <c r="A4" i="3"/>
  <c r="A2" i="10" l="1"/>
  <c r="A2" i="9"/>
  <c r="A2" i="8"/>
  <c r="A2" i="7"/>
  <c r="A2" i="6"/>
  <c r="A2" i="5"/>
  <c r="A2" i="4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8" i="3" s="1"/>
  <c r="D20" i="3" s="1"/>
  <c r="D9" i="3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29" i="8" l="1"/>
  <c r="F29" i="8"/>
  <c r="C41" i="6"/>
  <c r="C65" i="6"/>
  <c r="F65" i="6"/>
  <c r="G28" i="7"/>
  <c r="G62" i="7"/>
  <c r="G146" i="7"/>
  <c r="H8" i="3"/>
  <c r="H20" i="3" s="1"/>
  <c r="D41" i="6"/>
  <c r="C9" i="7"/>
  <c r="G28" i="6"/>
  <c r="E84" i="7"/>
  <c r="F8" i="3"/>
  <c r="F20" i="3" s="1"/>
  <c r="E79" i="2"/>
  <c r="F79" i="2"/>
  <c r="E47" i="2"/>
  <c r="E59" i="2" s="1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65" i="6"/>
  <c r="G54" i="6"/>
  <c r="D65" i="6"/>
  <c r="E41" i="6"/>
  <c r="E70" i="6" s="1"/>
  <c r="B44" i="5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F70" i="6"/>
  <c r="G45" i="6"/>
  <c r="G65" i="6" s="1"/>
  <c r="G16" i="6"/>
  <c r="G37" i="6"/>
  <c r="B159" i="7" l="1"/>
  <c r="B70" i="6"/>
  <c r="C70" i="6"/>
  <c r="B8" i="5"/>
  <c r="B21" i="5" s="1"/>
  <c r="B23" i="5" s="1"/>
  <c r="B25" i="5" s="1"/>
  <c r="B33" i="5" s="1"/>
  <c r="B11" i="5"/>
  <c r="G77" i="9"/>
  <c r="C159" i="7"/>
  <c r="G41" i="6"/>
  <c r="G42" i="6" s="1"/>
  <c r="D70" i="6"/>
  <c r="E77" i="9"/>
  <c r="G9" i="7"/>
  <c r="D77" i="9"/>
  <c r="E81" i="2"/>
  <c r="F81" i="2"/>
  <c r="B77" i="9"/>
  <c r="F77" i="9"/>
  <c r="D159" i="7"/>
  <c r="G84" i="7"/>
  <c r="G159" i="7" l="1"/>
  <c r="G70" i="6"/>
  <c r="B38" i="2"/>
  <c r="C31" i="2"/>
  <c r="B31" i="2"/>
  <c r="C25" i="2"/>
  <c r="B25" i="2"/>
  <c r="C17" i="2"/>
  <c r="B17" i="2"/>
  <c r="C9" i="2"/>
  <c r="B9" i="2"/>
  <c r="C47" i="2" l="1"/>
  <c r="C62" i="2" s="1"/>
  <c r="B47" i="2"/>
  <c r="B62" i="2" s="1"/>
  <c r="A2" i="3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12" i="10" l="1"/>
  <c r="G9" i="10" s="1"/>
  <c r="G24" i="10"/>
  <c r="G21" i="10" s="1"/>
  <c r="G33" i="10" l="1"/>
</calcChain>
</file>

<file path=xl/sharedStrings.xml><?xml version="1.0" encoding="utf-8"?>
<sst xmlns="http://schemas.openxmlformats.org/spreadsheetml/2006/main" count="643" uniqueCount="465">
  <si>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</si>
  <si>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</si>
  <si>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</si>
  <si>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</si>
  <si>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</si>
  <si>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</si>
  <si>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</si>
  <si>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</si>
  <si>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</si>
  <si>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</si>
  <si>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</si>
  <si>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</si>
  <si>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</si>
  <si>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</si>
  <si>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</si>
  <si>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</si>
  <si>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</si>
  <si>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</si>
  <si>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</si>
  <si>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</si>
  <si>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</si>
  <si>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</si>
  <si>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</si>
  <si>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</si>
  <si>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</si>
  <si>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</si>
  <si>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</si>
  <si>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</si>
  <si>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</si>
  <si>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</si>
  <si>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</si>
  <si>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</si>
  <si>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</si>
  <si>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</si>
  <si>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</si>
  <si>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</si>
  <si>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</si>
  <si>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</si>
  <si>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</si>
  <si>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</si>
  <si>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</si>
  <si>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</si>
  <si>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</si>
  <si>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</si>
  <si>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</si>
  <si>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</si>
  <si>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</si>
  <si>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</si>
  <si>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</si>
  <si>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</si>
  <si>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</si>
  <si>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</si>
  <si>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</si>
  <si>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</si>
  <si>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</si>
  <si>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</si>
  <si>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</si>
  <si>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</si>
  <si>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</si>
  <si>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</si>
  <si>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</si>
  <si>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</si>
  <si>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</si>
  <si>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</si>
  <si>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</si>
  <si>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</si>
  <si>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</si>
  <si>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</si>
  <si>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</si>
  <si>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</si>
  <si>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</si>
  <si>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</si>
  <si>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</si>
  <si>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</si>
  <si>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</si>
  <si>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</si>
  <si>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</si>
  <si>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</si>
  <si>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</si>
  <si>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</si>
  <si>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</si>
  <si>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</si>
  <si>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</si>
  <si>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</si>
  <si>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</si>
  <si>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</si>
  <si>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</si>
  <si>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</si>
  <si>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</si>
  <si>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</si>
  <si>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</si>
  <si>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</si>
  <si>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</si>
  <si>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</si>
  <si>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</si>
  <si>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</si>
  <si>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</si>
  <si>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</si>
  <si>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</si>
  <si>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</si>
  <si>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</si>
  <si>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</si>
  <si>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</si>
  <si>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</si>
  <si>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</si>
  <si>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</si>
  <si>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</si>
  <si>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</si>
  <si>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</si>
  <si>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</si>
  <si>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</si>
  <si>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</si>
  <si>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</si>
  <si>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</si>
  <si>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</si>
  <si>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</si>
  <si>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</si>
  <si>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</si>
  <si>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</si>
  <si>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</si>
  <si>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</si>
  <si>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2023 (d)</t>
  </si>
  <si>
    <t>31 de diciembre de 2022 (e)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</si>
  <si>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</si>
  <si>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</si>
  <si>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</si>
  <si>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</si>
  <si>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</si>
  <si>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</si>
  <si>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</si>
  <si>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</si>
  <si>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</si>
  <si>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</si>
  <si>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</si>
  <si>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</si>
  <si>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</si>
  <si>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</si>
  <si>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</si>
  <si>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</si>
  <si>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</si>
  <si>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</si>
  <si>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</si>
  <si>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</si>
  <si>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</si>
  <si>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</si>
  <si>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</si>
  <si>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</si>
  <si>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</si>
  <si>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</si>
  <si>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</si>
  <si>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</si>
  <si>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</si>
  <si>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</si>
  <si>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</si>
  <si>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</si>
  <si>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</si>
  <si>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</si>
  <si>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</si>
  <si>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</si>
  <si>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</si>
  <si>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</si>
  <si>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</si>
  <si>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2022 (d)</t>
  </si>
  <si>
    <t>Al 31 de Diciembre de 2022 y al 31 de Marzo de 2023 (b)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</si>
  <si>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</si>
  <si>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</si>
  <si>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</si>
  <si>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</si>
  <si>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</si>
  <si>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</si>
  <si>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</si>
  <si>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</si>
  <si>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</si>
  <si>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</si>
  <si>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</si>
  <si>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</si>
  <si>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</si>
  <si>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</si>
  <si>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</si>
  <si>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</si>
  <si>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</si>
  <si>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</si>
  <si>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</si>
  <si>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</si>
  <si>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</si>
  <si>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</si>
  <si>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</si>
  <si>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</si>
  <si>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31 de Marzo de 2023 (b)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</si>
  <si>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</si>
  <si>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</si>
  <si>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</si>
  <si>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</si>
  <si>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</si>
  <si>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</si>
  <si>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</si>
  <si>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</si>
  <si>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</si>
  <si>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</si>
  <si>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</si>
  <si>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</si>
  <si>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</si>
  <si>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</si>
  <si>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</si>
  <si>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</si>
  <si>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</si>
  <si>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</si>
  <si>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</si>
  <si>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</si>
  <si>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</si>
  <si>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</si>
  <si>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</si>
  <si>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</si>
  <si>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</si>
  <si>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</si>
  <si>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</si>
  <si>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</si>
  <si>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</si>
  <si>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</si>
  <si>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</si>
  <si>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</si>
  <si>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</si>
  <si>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</si>
  <si>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</si>
  <si>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</si>
  <si>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</si>
  <si>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</si>
  <si>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</si>
  <si>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</si>
  <si>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</si>
  <si>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</si>
  <si>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</si>
  <si>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</si>
  <si>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</si>
  <si>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</si>
  <si>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</si>
  <si>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</si>
  <si>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</si>
  <si>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</si>
  <si>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</si>
  <si>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</si>
  <si>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</si>
  <si>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</si>
  <si>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</si>
  <si>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</si>
  <si>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</si>
  <si>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</si>
  <si>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</si>
  <si>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</si>
  <si>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</si>
  <si>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</si>
  <si>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</si>
  <si>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</si>
  <si>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</si>
  <si>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</si>
  <si>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</si>
  <si>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</si>
  <si>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</si>
  <si>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</si>
  <si>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</si>
  <si>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</si>
  <si>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</si>
  <si>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</si>
  <si>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</si>
  <si>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</si>
  <si>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</si>
  <si>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</si>
  <si>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</si>
  <si>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</si>
  <si>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</si>
  <si>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</si>
  <si>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</si>
  <si>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</si>
  <si>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</si>
  <si>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</si>
  <si>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</si>
  <si>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</si>
  <si>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</si>
  <si>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</si>
  <si>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</si>
  <si>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</si>
  <si>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</si>
  <si>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</si>
  <si>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</si>
  <si>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</si>
  <si>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</si>
  <si>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</si>
  <si>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</si>
  <si>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</si>
  <si>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</si>
  <si>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</si>
  <si>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</si>
  <si>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</si>
  <si>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</si>
  <si>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</si>
  <si>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</si>
  <si>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</si>
  <si>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</si>
  <si>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</si>
  <si>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</si>
  <si>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</si>
  <si>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</si>
  <si>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</si>
  <si>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</si>
  <si>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</si>
  <si>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</si>
  <si>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</si>
  <si>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</si>
  <si>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</si>
  <si>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</si>
  <si>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</si>
  <si>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</si>
  <si>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</si>
  <si>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</si>
  <si>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</si>
  <si>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</si>
  <si>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</si>
  <si>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</si>
  <si>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</si>
  <si>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</si>
  <si>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</si>
  <si>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</si>
  <si>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</si>
  <si>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</si>
  <si>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</si>
  <si>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</si>
  <si>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</si>
  <si>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</si>
  <si>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</si>
  <si>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</si>
  <si>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</si>
  <si>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</si>
  <si>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</si>
  <si>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</si>
  <si>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</si>
  <si>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</si>
  <si>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</si>
  <si>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</si>
  <si>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</si>
  <si>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</si>
  <si>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</si>
  <si>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</si>
  <si>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</si>
  <si>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</si>
  <si>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</si>
  <si>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</si>
  <si>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</si>
  <si>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</si>
  <si>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</si>
  <si>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</si>
  <si>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</si>
  <si>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</si>
  <si>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</si>
  <si>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</si>
  <si>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</si>
  <si>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</si>
  <si>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</si>
  <si>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</si>
  <si>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</si>
  <si>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</si>
  <si>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</si>
  <si>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</si>
  <si>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</si>
  <si>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</si>
  <si>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</si>
  <si>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</si>
  <si>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</si>
  <si>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</si>
  <si>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</si>
  <si>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</si>
  <si>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</si>
  <si>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</si>
  <si>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</si>
  <si>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</si>
  <si>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</si>
  <si>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</si>
  <si>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</si>
  <si>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</si>
  <si>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</si>
  <si>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</si>
  <si>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</si>
  <si>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</si>
  <si>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</si>
  <si>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</si>
  <si>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</si>
  <si>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</si>
  <si>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</si>
  <si>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</si>
  <si>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</si>
  <si>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</si>
  <si>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</si>
  <si>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</si>
  <si>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</si>
  <si>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</si>
  <si>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</si>
  <si>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</si>
  <si>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</si>
  <si>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</si>
  <si>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</si>
  <si>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</si>
  <si>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</si>
  <si>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</si>
  <si>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</si>
  <si>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</si>
  <si>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</si>
  <si>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</si>
  <si>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</si>
  <si>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</si>
  <si>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</si>
  <si>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</si>
  <si>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</si>
  <si>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</si>
  <si>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</si>
  <si>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</si>
  <si>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</si>
  <si>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</si>
  <si>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</si>
  <si>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</si>
  <si>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</si>
  <si>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</si>
  <si>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</si>
  <si>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</si>
  <si>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</si>
  <si>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</si>
  <si>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</si>
  <si>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</si>
  <si>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</si>
  <si>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</si>
  <si>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</si>
  <si>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</si>
  <si>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</si>
  <si>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</si>
  <si>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</si>
  <si>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</si>
  <si>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</si>
  <si>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</si>
  <si>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</si>
  <si>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f. Estimación por Pérdida o Deterioro de Activos Circulantes (f=f1+f2)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</si>
  <si>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</si>
  <si>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V. Balance Presupuestario de Recursos Disponibles (V = A1 + A3.1 – B 1 + C1)</t>
  </si>
  <si>
    <t>VII. Balance Presupuestario de Recursos Etiquetados (VII = A2 + A3.2 – B2 + C2)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</si>
  <si>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</si>
  <si>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</si>
  <si>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</si>
  <si>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</si>
  <si>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</si>
  <si>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</si>
  <si>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</si>
  <si>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A. Personal Administrativo y de Servicio Público</t>
  </si>
  <si>
    <t>II. Gasto Etiquetado (II=A+B+C+D+E+F)</t>
  </si>
  <si>
    <t>III. Total del Gasto en Servicios Personales (III = I + II)</t>
  </si>
  <si>
    <t>b1) Protección Ambiental</t>
  </si>
  <si>
    <t>b5) Educación</t>
  </si>
  <si>
    <t>c3) Combustibles y Energía</t>
  </si>
  <si>
    <t>II. Gasto Etiquetado (II=A+B+C+D)</t>
  </si>
  <si>
    <t>INSTITUTO CULTURAL DE LEÓN</t>
  </si>
  <si>
    <t xml:space="preserve">100 - DIRECCION GENERAL                       </t>
  </si>
  <si>
    <t xml:space="preserve">200 - DIRECCION DE ADMINISTRACION Y FINANZAS  </t>
  </si>
  <si>
    <t xml:space="preserve">300 - DIRECCIÓN DE COMUNICACIÓN Y RELACIONE   </t>
  </si>
  <si>
    <t xml:space="preserve">400 - DIRECCION DE DESARROLLO ARTÍSTICO       </t>
  </si>
  <si>
    <t xml:space="preserve">500 - DIRECCION DESARROLLO ACADEMICO          </t>
  </si>
  <si>
    <t>600 - DIRECCION DE FOMENTO CULTURAL Y PATRIMON</t>
  </si>
  <si>
    <t xml:space="preserve">700 - DIRECCION DE INFRASTRUCTURA Y SERVICIOS </t>
  </si>
  <si>
    <t>1000 - DIRECCIÓN DE MÚSICA Y GRUPOS REPRESENTAT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</si>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</sst>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0" fontId="6" fillId="0" borderId="0"/>
    <xf numFmtId="0" fontId="1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0" xfId="0" applyProtection="1"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</cellXfs>
  <cellStyles count="4">
    <cellStyle name="Millares 2" xfId="3" xr:uid="{A0E8124F-A0F2-448D-A1D3-B1256CF066DC}"/>
    <cellStyle name="Normal" xfId="0" builtinId="0"/>
    <cellStyle name="Normal 2" xfId="2" xr:uid="{89472E89-97AA-4EA8-B655-75A81CD8B415}"/>
    <cellStyle name="Normal 2 2" xfId="1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I82"/>
  <sheetViews>
    <sheetView showGridLines="0" topLeftCell="D28" zoomScale="70" zoomScaleNormal="70" workbookViewId="0">
      <selection activeCell="I64" sqref="I64"/>
    </sheetView>
  </sheetViews>
  <sheetFormatPr baseColWidth="10" defaultColWidth="11" defaultRowHeight="15" x14ac:dyDescent="0.25"/>
  <cols>
    <col min="1" max="1" width="96.42578125" customWidth="1"/>
    <col min="2" max="3" width="19.28515625" customWidth="1"/>
    <col min="4" max="4" width="98.7109375" bestFit="1" customWidth="1"/>
    <col min="5" max="5" width="19" customWidth="1"/>
    <col min="6" max="6" width="19.42578125" customWidth="1"/>
  </cols>
  <sheetData>
    <row r="1" spans="1:6" ht="40.9" customHeight="1" x14ac:dyDescent="0.25">
      <c r="A1" s="111" t="s">
        <v>0</v>
      </c>
      <c r="B1" s="112"/>
      <c r="C1" s="112"/>
      <c r="D1" s="112"/>
      <c r="E1" s="112"/>
      <c r="F1" s="113"/>
    </row>
    <row r="2" spans="1:6" ht="15" customHeight="1" x14ac:dyDescent="0.25">
      <c r="A2" s="98" t="s">
        <v>455</v>
      </c>
      <c r="B2" s="99"/>
      <c r="C2" s="99"/>
      <c r="D2" s="99"/>
      <c r="E2" s="99"/>
      <c r="F2" s="100"/>
    </row>
    <row r="3" spans="1:6" ht="15" customHeight="1" x14ac:dyDescent="0.25">
      <c r="A3" s="101" t="s">
        <v>1</v>
      </c>
      <c r="B3" s="102"/>
      <c r="C3" s="102"/>
      <c r="D3" s="102"/>
      <c r="E3" s="102"/>
      <c r="F3" s="103"/>
    </row>
    <row r="4" spans="1:6" ht="12.95" customHeight="1" x14ac:dyDescent="0.25">
      <c r="A4" s="101" t="s">
        <v>163</v>
      </c>
      <c r="B4" s="102"/>
      <c r="C4" s="102"/>
      <c r="D4" s="102"/>
      <c r="E4" s="102"/>
      <c r="F4" s="103"/>
    </row>
    <row r="5" spans="1:6" ht="12.95" customHeight="1" x14ac:dyDescent="0.25">
      <c r="A5" s="104" t="s">
        <v>2</v>
      </c>
      <c r="B5" s="105"/>
      <c r="C5" s="105"/>
      <c r="D5" s="105"/>
      <c r="E5" s="105"/>
      <c r="F5" s="106"/>
    </row>
    <row r="6" spans="1:6" ht="41.45" customHeight="1" x14ac:dyDescent="0.25">
      <c r="A6" s="37" t="s">
        <v>3</v>
      </c>
      <c r="B6" s="38" t="s">
        <v>121</v>
      </c>
      <c r="C6" s="1" t="s">
        <v>122</v>
      </c>
      <c r="D6" s="39" t="s">
        <v>4</v>
      </c>
      <c r="E6" s="38" t="s">
        <v>121</v>
      </c>
      <c r="F6" s="1" t="s">
        <v>122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44">
        <f>SUM(B10:B16)</f>
        <v>26778841.34</v>
      </c>
      <c r="C9" s="44">
        <f>SUM(C10:C16)</f>
        <v>16025666.01</v>
      </c>
      <c r="D9" s="43" t="s">
        <v>10</v>
      </c>
      <c r="E9" s="44">
        <f>SUM(E10:E18)</f>
        <v>2512457.9900000002</v>
      </c>
      <c r="F9" s="44">
        <f>SUM(F10:F18)</f>
        <v>4630198.53</v>
      </c>
    </row>
    <row r="10" spans="1:6" x14ac:dyDescent="0.25">
      <c r="A10" s="45" t="s">
        <v>11</v>
      </c>
      <c r="B10" s="44">
        <v>42500</v>
      </c>
      <c r="C10" s="44">
        <v>42500</v>
      </c>
      <c r="D10" s="45" t="s">
        <v>12</v>
      </c>
      <c r="E10" s="44">
        <v>1699.69</v>
      </c>
      <c r="F10" s="56">
        <v>6301</v>
      </c>
    </row>
    <row r="11" spans="1:6" x14ac:dyDescent="0.25">
      <c r="A11" s="45" t="s">
        <v>13</v>
      </c>
      <c r="B11" s="44">
        <v>26736341.34</v>
      </c>
      <c r="C11" s="44">
        <v>15983166.01</v>
      </c>
      <c r="D11" s="45" t="s">
        <v>14</v>
      </c>
      <c r="E11" s="44">
        <v>1022422.96</v>
      </c>
      <c r="F11" s="56">
        <v>1773015.32</v>
      </c>
    </row>
    <row r="12" spans="1:6" x14ac:dyDescent="0.25">
      <c r="A12" s="45" t="s">
        <v>15</v>
      </c>
      <c r="B12" s="44">
        <v>0</v>
      </c>
      <c r="C12" s="44">
        <v>0</v>
      </c>
      <c r="D12" s="45" t="s">
        <v>16</v>
      </c>
      <c r="E12" s="44">
        <v>0</v>
      </c>
      <c r="F12" s="56">
        <v>0</v>
      </c>
    </row>
    <row r="13" spans="1:6" x14ac:dyDescent="0.25">
      <c r="A13" s="45" t="s">
        <v>17</v>
      </c>
      <c r="B13" s="44">
        <v>0</v>
      </c>
      <c r="C13" s="44">
        <v>0</v>
      </c>
      <c r="D13" s="45" t="s">
        <v>18</v>
      </c>
      <c r="E13" s="44">
        <v>0</v>
      </c>
      <c r="F13" s="56">
        <v>0</v>
      </c>
    </row>
    <row r="14" spans="1:6" x14ac:dyDescent="0.25">
      <c r="A14" s="45" t="s">
        <v>19</v>
      </c>
      <c r="B14" s="44">
        <v>0</v>
      </c>
      <c r="C14" s="44">
        <v>0</v>
      </c>
      <c r="D14" s="45" t="s">
        <v>20</v>
      </c>
      <c r="E14" s="44">
        <v>0</v>
      </c>
      <c r="F14" s="56">
        <v>0</v>
      </c>
    </row>
    <row r="15" spans="1:6" x14ac:dyDescent="0.25">
      <c r="A15" s="45" t="s">
        <v>21</v>
      </c>
      <c r="B15" s="44">
        <v>0</v>
      </c>
      <c r="C15" s="44">
        <v>0</v>
      </c>
      <c r="D15" s="45" t="s">
        <v>22</v>
      </c>
      <c r="E15" s="44">
        <v>0</v>
      </c>
      <c r="F15" s="56">
        <v>0</v>
      </c>
    </row>
    <row r="16" spans="1:6" x14ac:dyDescent="0.25">
      <c r="A16" s="45" t="s">
        <v>23</v>
      </c>
      <c r="B16" s="44">
        <v>0</v>
      </c>
      <c r="C16" s="44">
        <v>0</v>
      </c>
      <c r="D16" s="45" t="s">
        <v>24</v>
      </c>
      <c r="E16" s="44">
        <v>938227.91</v>
      </c>
      <c r="F16" s="56">
        <v>2150389.2599999998</v>
      </c>
    </row>
    <row r="17" spans="1:6" x14ac:dyDescent="0.25">
      <c r="A17" s="43" t="s">
        <v>25</v>
      </c>
      <c r="B17" s="44">
        <f>SUM(B18:B24)</f>
        <v>8618139.379999999</v>
      </c>
      <c r="C17" s="44">
        <f>SUM(C18:C24)</f>
        <v>3972011.6599999997</v>
      </c>
      <c r="D17" s="45" t="s">
        <v>26</v>
      </c>
      <c r="E17" s="44">
        <v>0</v>
      </c>
      <c r="F17" s="56">
        <v>0</v>
      </c>
    </row>
    <row r="18" spans="1:6" x14ac:dyDescent="0.25">
      <c r="A18" s="45" t="s">
        <v>27</v>
      </c>
      <c r="B18" s="44">
        <v>0</v>
      </c>
      <c r="C18" s="44">
        <v>0</v>
      </c>
      <c r="D18" s="45" t="s">
        <v>28</v>
      </c>
      <c r="E18" s="44">
        <v>550107.43000000005</v>
      </c>
      <c r="F18" s="56">
        <v>700492.95</v>
      </c>
    </row>
    <row r="19" spans="1:6" x14ac:dyDescent="0.25">
      <c r="A19" s="45" t="s">
        <v>29</v>
      </c>
      <c r="B19" s="44">
        <v>5008153.07</v>
      </c>
      <c r="C19" s="44">
        <v>58859.07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44">
        <v>718324.39</v>
      </c>
      <c r="C20" s="44">
        <v>679434.52</v>
      </c>
      <c r="D20" s="45" t="s">
        <v>32</v>
      </c>
      <c r="E20" s="44">
        <v>0</v>
      </c>
      <c r="F20" s="44">
        <v>0</v>
      </c>
    </row>
    <row r="21" spans="1:6" x14ac:dyDescent="0.25">
      <c r="A21" s="45" t="s">
        <v>33</v>
      </c>
      <c r="B21" s="44">
        <v>2891661.92</v>
      </c>
      <c r="C21" s="44">
        <v>3233718.07</v>
      </c>
      <c r="D21" s="45" t="s">
        <v>34</v>
      </c>
      <c r="E21" s="44">
        <v>0</v>
      </c>
      <c r="F21" s="44">
        <v>0</v>
      </c>
    </row>
    <row r="22" spans="1:6" x14ac:dyDescent="0.25">
      <c r="A22" s="45" t="s">
        <v>35</v>
      </c>
      <c r="B22" s="44">
        <v>0</v>
      </c>
      <c r="C22" s="44">
        <v>0</v>
      </c>
      <c r="D22" s="45" t="s">
        <v>36</v>
      </c>
      <c r="E22" s="44">
        <v>0</v>
      </c>
      <c r="F22" s="44">
        <v>0</v>
      </c>
    </row>
    <row r="23" spans="1:6" x14ac:dyDescent="0.25">
      <c r="A23" s="45" t="s">
        <v>37</v>
      </c>
      <c r="B23" s="44">
        <v>0</v>
      </c>
      <c r="C23" s="44">
        <v>0</v>
      </c>
      <c r="D23" s="43" t="s">
        <v>38</v>
      </c>
      <c r="E23" s="44">
        <f>E24+E25</f>
        <v>0</v>
      </c>
      <c r="F23" s="44">
        <f>F24+F25</f>
        <v>0</v>
      </c>
    </row>
    <row r="24" spans="1:6" x14ac:dyDescent="0.25">
      <c r="A24" s="45" t="s">
        <v>39</v>
      </c>
      <c r="B24" s="44">
        <v>0</v>
      </c>
      <c r="C24" s="44">
        <v>0</v>
      </c>
      <c r="D24" s="45" t="s">
        <v>40</v>
      </c>
      <c r="E24" s="44">
        <v>0</v>
      </c>
      <c r="F24" s="44">
        <v>0</v>
      </c>
    </row>
    <row r="25" spans="1:6" x14ac:dyDescent="0.25">
      <c r="A25" s="43" t="s">
        <v>41</v>
      </c>
      <c r="B25" s="44">
        <f>SUM(B26:B30)</f>
        <v>570774.98</v>
      </c>
      <c r="C25" s="44">
        <f>SUM(C26:C30)</f>
        <v>557688.73</v>
      </c>
      <c r="D25" s="45" t="s">
        <v>42</v>
      </c>
      <c r="E25" s="44">
        <v>0</v>
      </c>
      <c r="F25" s="44">
        <v>0</v>
      </c>
    </row>
    <row r="26" spans="1:6" x14ac:dyDescent="0.25">
      <c r="A26" s="45" t="s">
        <v>43</v>
      </c>
      <c r="B26" s="44">
        <v>570774.98</v>
      </c>
      <c r="C26" s="44">
        <v>557688.73</v>
      </c>
      <c r="D26" s="43" t="s">
        <v>44</v>
      </c>
      <c r="E26" s="44">
        <v>0</v>
      </c>
      <c r="F26" s="44">
        <v>0</v>
      </c>
    </row>
    <row r="27" spans="1:6" x14ac:dyDescent="0.25">
      <c r="A27" s="45" t="s">
        <v>45</v>
      </c>
      <c r="B27" s="44">
        <v>0</v>
      </c>
      <c r="C27" s="44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44">
        <v>0</v>
      </c>
      <c r="C28" s="44">
        <v>0</v>
      </c>
      <c r="D28" s="45" t="s">
        <v>48</v>
      </c>
      <c r="E28" s="44">
        <v>0</v>
      </c>
      <c r="F28" s="44">
        <v>0</v>
      </c>
    </row>
    <row r="29" spans="1:6" x14ac:dyDescent="0.25">
      <c r="A29" s="45" t="s">
        <v>49</v>
      </c>
      <c r="B29" s="44">
        <v>0</v>
      </c>
      <c r="C29" s="44">
        <v>0</v>
      </c>
      <c r="D29" s="45" t="s">
        <v>50</v>
      </c>
      <c r="E29" s="44">
        <v>0</v>
      </c>
      <c r="F29" s="44">
        <v>0</v>
      </c>
    </row>
    <row r="30" spans="1:6" x14ac:dyDescent="0.25">
      <c r="A30" s="45" t="s">
        <v>51</v>
      </c>
      <c r="B30" s="44">
        <v>0</v>
      </c>
      <c r="C30" s="44">
        <v>0</v>
      </c>
      <c r="D30" s="45" t="s">
        <v>52</v>
      </c>
      <c r="E30" s="44">
        <v>0</v>
      </c>
      <c r="F30" s="44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44">
        <v>0</v>
      </c>
      <c r="C32" s="44">
        <v>0</v>
      </c>
      <c r="D32" s="45" t="s">
        <v>56</v>
      </c>
      <c r="E32" s="44">
        <v>0</v>
      </c>
      <c r="F32" s="44">
        <v>0</v>
      </c>
    </row>
    <row r="33" spans="1:6" ht="14.45" customHeight="1" x14ac:dyDescent="0.25">
      <c r="A33" s="45" t="s">
        <v>57</v>
      </c>
      <c r="B33" s="44">
        <v>0</v>
      </c>
      <c r="C33" s="44">
        <v>0</v>
      </c>
      <c r="D33" s="45" t="s">
        <v>58</v>
      </c>
      <c r="E33" s="44">
        <v>0</v>
      </c>
      <c r="F33" s="44">
        <v>0</v>
      </c>
    </row>
    <row r="34" spans="1:6" ht="14.45" customHeight="1" x14ac:dyDescent="0.25">
      <c r="A34" s="45" t="s">
        <v>59</v>
      </c>
      <c r="B34" s="44">
        <v>0</v>
      </c>
      <c r="C34" s="44">
        <v>0</v>
      </c>
      <c r="D34" s="45" t="s">
        <v>60</v>
      </c>
      <c r="E34" s="44">
        <v>0</v>
      </c>
      <c r="F34" s="44">
        <v>0</v>
      </c>
    </row>
    <row r="35" spans="1:6" ht="14.45" customHeight="1" x14ac:dyDescent="0.25">
      <c r="A35" s="45" t="s">
        <v>61</v>
      </c>
      <c r="B35" s="44">
        <v>0</v>
      </c>
      <c r="C35" s="44">
        <v>0</v>
      </c>
      <c r="D35" s="45" t="s">
        <v>62</v>
      </c>
      <c r="E35" s="44">
        <v>0</v>
      </c>
      <c r="F35" s="44">
        <v>0</v>
      </c>
    </row>
    <row r="36" spans="1:6" ht="14.45" customHeight="1" x14ac:dyDescent="0.25">
      <c r="A36" s="45" t="s">
        <v>63</v>
      </c>
      <c r="B36" s="44">
        <v>0</v>
      </c>
      <c r="C36" s="44">
        <v>0</v>
      </c>
      <c r="D36" s="45" t="s">
        <v>64</v>
      </c>
      <c r="E36" s="44">
        <v>0</v>
      </c>
      <c r="F36" s="44">
        <v>0</v>
      </c>
    </row>
    <row r="37" spans="1:6" ht="14.45" customHeight="1" x14ac:dyDescent="0.25">
      <c r="A37" s="43" t="s">
        <v>65</v>
      </c>
      <c r="B37" s="44">
        <v>0</v>
      </c>
      <c r="C37" s="44">
        <v>0</v>
      </c>
      <c r="D37" s="45" t="s">
        <v>66</v>
      </c>
      <c r="E37" s="44">
        <v>0</v>
      </c>
      <c r="F37" s="44">
        <v>0</v>
      </c>
    </row>
    <row r="38" spans="1:6" x14ac:dyDescent="0.25">
      <c r="A38" s="43" t="s">
        <v>437</v>
      </c>
      <c r="B38" s="44">
        <f>SUM(B39:B40)</f>
        <v>0</v>
      </c>
      <c r="C38" s="44">
        <f>SUM(C39:C40)</f>
        <v>0</v>
      </c>
      <c r="D38" s="43" t="s">
        <v>67</v>
      </c>
      <c r="E38" s="44">
        <f>SUM(E39:E41)</f>
        <v>2841359.95</v>
      </c>
      <c r="F38" s="44">
        <f>SUM(F39:F41)</f>
        <v>2841359.95</v>
      </c>
    </row>
    <row r="39" spans="1:6" x14ac:dyDescent="0.25">
      <c r="A39" s="45" t="s">
        <v>68</v>
      </c>
      <c r="B39" s="44">
        <v>0</v>
      </c>
      <c r="C39" s="44">
        <v>0</v>
      </c>
      <c r="D39" s="45" t="s">
        <v>69</v>
      </c>
      <c r="E39" s="44">
        <v>0</v>
      </c>
      <c r="F39" s="44">
        <v>0</v>
      </c>
    </row>
    <row r="40" spans="1:6" x14ac:dyDescent="0.25">
      <c r="A40" s="45" t="s">
        <v>70</v>
      </c>
      <c r="B40" s="44">
        <v>0</v>
      </c>
      <c r="C40" s="44">
        <v>0</v>
      </c>
      <c r="D40" s="45" t="s">
        <v>71</v>
      </c>
      <c r="E40" s="44">
        <v>0</v>
      </c>
      <c r="F40" s="44">
        <v>0</v>
      </c>
    </row>
    <row r="41" spans="1:6" x14ac:dyDescent="0.25">
      <c r="A41" s="43" t="s">
        <v>72</v>
      </c>
      <c r="B41" s="44">
        <f>SUM(B42:B45)</f>
        <v>0</v>
      </c>
      <c r="C41" s="44">
        <f>SUM(C42:C45)</f>
        <v>0</v>
      </c>
      <c r="D41" s="45" t="s">
        <v>73</v>
      </c>
      <c r="E41" s="44">
        <v>2841359.95</v>
      </c>
      <c r="F41" s="44">
        <v>2841359.95</v>
      </c>
    </row>
    <row r="42" spans="1:6" x14ac:dyDescent="0.25">
      <c r="A42" s="45" t="s">
        <v>74</v>
      </c>
      <c r="B42" s="44">
        <v>0</v>
      </c>
      <c r="C42" s="44">
        <v>0</v>
      </c>
      <c r="D42" s="43" t="s">
        <v>75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76</v>
      </c>
      <c r="B43" s="44">
        <v>0</v>
      </c>
      <c r="C43" s="44">
        <v>0</v>
      </c>
      <c r="D43" s="45" t="s">
        <v>77</v>
      </c>
      <c r="E43" s="44">
        <v>0</v>
      </c>
      <c r="F43" s="44">
        <v>0</v>
      </c>
    </row>
    <row r="44" spans="1:6" x14ac:dyDescent="0.25">
      <c r="A44" s="45" t="s">
        <v>78</v>
      </c>
      <c r="B44" s="44">
        <v>0</v>
      </c>
      <c r="C44" s="44">
        <v>0</v>
      </c>
      <c r="D44" s="45" t="s">
        <v>79</v>
      </c>
      <c r="E44" s="44">
        <v>0</v>
      </c>
      <c r="F44" s="44">
        <v>0</v>
      </c>
    </row>
    <row r="45" spans="1:6" x14ac:dyDescent="0.25">
      <c r="A45" s="45" t="s">
        <v>80</v>
      </c>
      <c r="B45" s="44">
        <v>0</v>
      </c>
      <c r="C45" s="44">
        <v>0</v>
      </c>
      <c r="D45" s="45" t="s">
        <v>81</v>
      </c>
      <c r="E45" s="44">
        <v>0</v>
      </c>
      <c r="F45" s="44">
        <v>0</v>
      </c>
    </row>
    <row r="46" spans="1:6" x14ac:dyDescent="0.25">
      <c r="A46" s="42"/>
      <c r="B46" s="46"/>
      <c r="C46" s="46"/>
      <c r="D46" s="42"/>
      <c r="E46" s="46"/>
      <c r="F46" s="46"/>
    </row>
    <row r="47" spans="1:6" x14ac:dyDescent="0.25">
      <c r="A47" s="3" t="s">
        <v>82</v>
      </c>
      <c r="B47" s="4">
        <f>B9+B17+B25+B31+B38+B41</f>
        <v>35967755.699999996</v>
      </c>
      <c r="C47" s="4">
        <f>C9+C17+C25+C31+C38+C41</f>
        <v>20555366.399999999</v>
      </c>
      <c r="D47" s="2" t="s">
        <v>83</v>
      </c>
      <c r="E47" s="4">
        <f>E9+E19+E23+E26+E27+E31+E38+E42</f>
        <v>5353817.9400000004</v>
      </c>
      <c r="F47" s="4">
        <f>F9+F19+F23+F26+F27+F31+F38+F42</f>
        <v>7471558.4800000004</v>
      </c>
    </row>
    <row r="48" spans="1:6" x14ac:dyDescent="0.25">
      <c r="A48" s="42"/>
      <c r="B48" s="46"/>
      <c r="C48" s="46"/>
      <c r="D48" s="42"/>
      <c r="E48" s="46"/>
      <c r="F48" s="46"/>
    </row>
    <row r="49" spans="1:9" x14ac:dyDescent="0.25">
      <c r="A49" s="2" t="s">
        <v>84</v>
      </c>
      <c r="B49" s="46"/>
      <c r="C49" s="46"/>
      <c r="D49" s="2" t="s">
        <v>85</v>
      </c>
      <c r="E49" s="46"/>
      <c r="F49" s="46"/>
    </row>
    <row r="50" spans="1:9" x14ac:dyDescent="0.25">
      <c r="A50" s="43" t="s">
        <v>86</v>
      </c>
      <c r="B50" s="44">
        <v>0</v>
      </c>
      <c r="C50" s="44">
        <v>0</v>
      </c>
      <c r="D50" s="43" t="s">
        <v>87</v>
      </c>
      <c r="E50" s="44">
        <v>0</v>
      </c>
      <c r="F50" s="44">
        <v>0</v>
      </c>
    </row>
    <row r="51" spans="1:9" x14ac:dyDescent="0.25">
      <c r="A51" s="43" t="s">
        <v>88</v>
      </c>
      <c r="B51" s="44">
        <v>0</v>
      </c>
      <c r="C51" s="44">
        <v>0</v>
      </c>
      <c r="D51" s="43" t="s">
        <v>89</v>
      </c>
      <c r="E51" s="44">
        <v>0</v>
      </c>
      <c r="F51" s="44">
        <v>0</v>
      </c>
    </row>
    <row r="52" spans="1:9" x14ac:dyDescent="0.25">
      <c r="A52" s="43" t="s">
        <v>90</v>
      </c>
      <c r="B52" s="44">
        <v>0</v>
      </c>
      <c r="C52" s="44">
        <v>0</v>
      </c>
      <c r="D52" s="43" t="s">
        <v>91</v>
      </c>
      <c r="E52" s="44">
        <v>0</v>
      </c>
      <c r="F52" s="44">
        <v>0</v>
      </c>
    </row>
    <row r="53" spans="1:9" x14ac:dyDescent="0.25">
      <c r="A53" s="43" t="s">
        <v>92</v>
      </c>
      <c r="B53" s="44">
        <v>19585071.420000002</v>
      </c>
      <c r="C53" s="44">
        <v>19585071.420000002</v>
      </c>
      <c r="D53" s="43" t="s">
        <v>93</v>
      </c>
      <c r="E53" s="44">
        <v>0</v>
      </c>
      <c r="F53" s="44">
        <v>0</v>
      </c>
    </row>
    <row r="54" spans="1:9" x14ac:dyDescent="0.25">
      <c r="A54" s="43" t="s">
        <v>94</v>
      </c>
      <c r="B54" s="44">
        <v>133169</v>
      </c>
      <c r="C54" s="44">
        <v>133169</v>
      </c>
      <c r="D54" s="43" t="s">
        <v>95</v>
      </c>
      <c r="E54" s="44">
        <v>0</v>
      </c>
      <c r="F54" s="44">
        <v>0</v>
      </c>
    </row>
    <row r="55" spans="1:9" x14ac:dyDescent="0.25">
      <c r="A55" s="43" t="s">
        <v>96</v>
      </c>
      <c r="B55" s="44">
        <v>-15541667.77</v>
      </c>
      <c r="C55" s="44">
        <v>-15184246.220000001</v>
      </c>
      <c r="D55" s="47" t="s">
        <v>97</v>
      </c>
      <c r="E55" s="44">
        <v>0</v>
      </c>
      <c r="F55" s="44">
        <v>0</v>
      </c>
    </row>
    <row r="56" spans="1:9" x14ac:dyDescent="0.25">
      <c r="A56" s="43" t="s">
        <v>98</v>
      </c>
      <c r="B56" s="44">
        <v>19166.2</v>
      </c>
      <c r="C56" s="44">
        <v>19166.2</v>
      </c>
      <c r="D56" s="42"/>
      <c r="E56" s="46"/>
      <c r="F56" s="46"/>
    </row>
    <row r="57" spans="1:9" x14ac:dyDescent="0.25">
      <c r="A57" s="43" t="s">
        <v>99</v>
      </c>
      <c r="B57" s="44">
        <v>0</v>
      </c>
      <c r="C57" s="44">
        <v>0</v>
      </c>
      <c r="D57" s="2" t="s">
        <v>100</v>
      </c>
      <c r="E57" s="4">
        <f>SUM(E50:E55)</f>
        <v>0</v>
      </c>
      <c r="F57" s="4">
        <f>SUM(F50:F55)</f>
        <v>0</v>
      </c>
    </row>
    <row r="58" spans="1:9" x14ac:dyDescent="0.25">
      <c r="A58" s="43" t="s">
        <v>101</v>
      </c>
      <c r="B58" s="44">
        <v>0</v>
      </c>
      <c r="C58" s="44">
        <v>0</v>
      </c>
      <c r="D58" s="42"/>
      <c r="E58" s="46"/>
      <c r="F58" s="46"/>
    </row>
    <row r="59" spans="1:9" x14ac:dyDescent="0.25">
      <c r="A59" s="42"/>
      <c r="B59" s="46"/>
      <c r="C59" s="46"/>
      <c r="D59" s="2" t="s">
        <v>102</v>
      </c>
      <c r="E59" s="4">
        <f>E47+E57</f>
        <v>5353817.9400000004</v>
      </c>
      <c r="F59" s="4">
        <f>F47+F57</f>
        <v>7471558.4800000004</v>
      </c>
    </row>
    <row r="60" spans="1:9" x14ac:dyDescent="0.25">
      <c r="A60" s="3" t="s">
        <v>103</v>
      </c>
      <c r="B60" s="4">
        <f>SUM(B50:B58)</f>
        <v>4195738.8500000024</v>
      </c>
      <c r="C60" s="4">
        <f>SUM(C50:C58)</f>
        <v>4553160.4000000013</v>
      </c>
      <c r="D60" s="42"/>
      <c r="E60" s="46"/>
      <c r="F60" s="46"/>
    </row>
    <row r="61" spans="1:9" x14ac:dyDescent="0.25">
      <c r="A61" s="42"/>
      <c r="B61" s="46"/>
      <c r="C61" s="46"/>
      <c r="D61" s="48" t="s">
        <v>104</v>
      </c>
      <c r="E61" s="46"/>
      <c r="F61" s="46"/>
    </row>
    <row r="62" spans="1:9" x14ac:dyDescent="0.25">
      <c r="A62" s="3" t="s">
        <v>105</v>
      </c>
      <c r="B62" s="4">
        <f>SUM(B47+B60)</f>
        <v>40163494.549999997</v>
      </c>
      <c r="C62" s="4">
        <f>SUM(C47+C60)</f>
        <v>25108526.800000001</v>
      </c>
      <c r="D62" s="42"/>
      <c r="E62" s="46"/>
      <c r="F62" s="46"/>
    </row>
    <row r="63" spans="1:9" x14ac:dyDescent="0.25">
      <c r="A63" s="42"/>
      <c r="B63" s="42"/>
      <c r="C63" s="42"/>
      <c r="D63" s="49" t="s">
        <v>106</v>
      </c>
      <c r="E63" s="44">
        <f>SUM(E64:E66)</f>
        <v>1479547.59</v>
      </c>
      <c r="F63" s="44">
        <f>SUM(F64:F66)</f>
        <v>1479547.59</v>
      </c>
    </row>
    <row r="64" spans="1:9" x14ac:dyDescent="0.25">
      <c r="A64" s="42"/>
      <c r="B64" s="42"/>
      <c r="C64" s="42"/>
      <c r="D64" s="43" t="s">
        <v>107</v>
      </c>
      <c r="E64" s="56">
        <v>1479547.59</v>
      </c>
      <c r="F64" s="56">
        <v>1479547.59</v>
      </c>
      <c r="I64" t="s">
        <v>464</v>
      </c>
    </row>
    <row r="65" spans="1:6" x14ac:dyDescent="0.25">
      <c r="A65" s="42"/>
      <c r="B65" s="42"/>
      <c r="C65" s="42"/>
      <c r="D65" s="47" t="s">
        <v>108</v>
      </c>
      <c r="E65" s="44">
        <v>0</v>
      </c>
      <c r="F65" s="44">
        <v>0</v>
      </c>
    </row>
    <row r="66" spans="1:6" x14ac:dyDescent="0.25">
      <c r="A66" s="42"/>
      <c r="B66" s="42"/>
      <c r="C66" s="42"/>
      <c r="D66" s="43" t="s">
        <v>109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110</v>
      </c>
      <c r="E68" s="44">
        <f>SUM(E69:E73)</f>
        <v>33330129.020000003</v>
      </c>
      <c r="F68" s="44">
        <f>SUM(F69:F73)</f>
        <v>16157420.73</v>
      </c>
    </row>
    <row r="69" spans="1:6" x14ac:dyDescent="0.25">
      <c r="A69" s="50"/>
      <c r="B69" s="42"/>
      <c r="C69" s="42"/>
      <c r="D69" s="43" t="s">
        <v>111</v>
      </c>
      <c r="E69" s="44">
        <v>17316228.530000001</v>
      </c>
      <c r="F69" s="56">
        <v>1300012.93</v>
      </c>
    </row>
    <row r="70" spans="1:6" x14ac:dyDescent="0.25">
      <c r="A70" s="50"/>
      <c r="B70" s="42"/>
      <c r="C70" s="42"/>
      <c r="D70" s="43" t="s">
        <v>112</v>
      </c>
      <c r="E70" s="44">
        <v>16013900.49</v>
      </c>
      <c r="F70" s="56">
        <v>14857407.800000001</v>
      </c>
    </row>
    <row r="71" spans="1:6" x14ac:dyDescent="0.25">
      <c r="A71" s="50"/>
      <c r="B71" s="42"/>
      <c r="C71" s="42"/>
      <c r="D71" s="43" t="s">
        <v>113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114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115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116</v>
      </c>
      <c r="E75" s="44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117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118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119</v>
      </c>
      <c r="E79" s="4">
        <f>E63+E68+E75</f>
        <v>34809676.610000007</v>
      </c>
      <c r="F79" s="4">
        <f>F63+F68+F75</f>
        <v>17636968.32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120</v>
      </c>
      <c r="E81" s="4">
        <f>E59+E79</f>
        <v>40163494.550000004</v>
      </c>
      <c r="F81" s="4">
        <f>F59+F79</f>
        <v>25108526.800000001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12:C18 B22:C25 B27:C52 B57:C62 E19:F40 E12:E15 E17 E42:F63 E65:F68 E71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94" zoomScaleNormal="110" workbookViewId="0">
      <selection activeCell="J21" sqref="J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11" t="s">
        <v>123</v>
      </c>
      <c r="B1" s="112"/>
      <c r="C1" s="112"/>
      <c r="D1" s="112"/>
      <c r="E1" s="112"/>
      <c r="F1" s="112"/>
      <c r="G1" s="112"/>
      <c r="H1" s="113"/>
    </row>
    <row r="2" spans="1:8" x14ac:dyDescent="0.25">
      <c r="A2" s="98" t="str">
        <f>'Formato 1'!A2</f>
        <v>INSTITUTO CULTURAL DE LEÓN</v>
      </c>
      <c r="B2" s="99"/>
      <c r="C2" s="99"/>
      <c r="D2" s="99"/>
      <c r="E2" s="99"/>
      <c r="F2" s="99"/>
      <c r="G2" s="99"/>
      <c r="H2" s="100"/>
    </row>
    <row r="3" spans="1:8" ht="15" customHeight="1" x14ac:dyDescent="0.25">
      <c r="A3" s="101" t="s">
        <v>124</v>
      </c>
      <c r="B3" s="102"/>
      <c r="C3" s="102"/>
      <c r="D3" s="102"/>
      <c r="E3" s="102"/>
      <c r="F3" s="102"/>
      <c r="G3" s="102"/>
      <c r="H3" s="103"/>
    </row>
    <row r="4" spans="1:8" ht="15" customHeight="1" x14ac:dyDescent="0.25">
      <c r="A4" s="101" t="str">
        <f>'Formato 1'!A4</f>
        <v>Al 31 de Diciembre de 2022 y al 31 de Marzo de 2023 (b)</v>
      </c>
      <c r="B4" s="102"/>
      <c r="C4" s="102"/>
      <c r="D4" s="102"/>
      <c r="E4" s="102"/>
      <c r="F4" s="102"/>
      <c r="G4" s="102"/>
      <c r="H4" s="103"/>
    </row>
    <row r="5" spans="1:8" x14ac:dyDescent="0.25">
      <c r="A5" s="104" t="s">
        <v>2</v>
      </c>
      <c r="B5" s="105"/>
      <c r="C5" s="105"/>
      <c r="D5" s="105"/>
      <c r="E5" s="105"/>
      <c r="F5" s="105"/>
      <c r="G5" s="105"/>
      <c r="H5" s="106"/>
    </row>
    <row r="6" spans="1:8" ht="41.45" customHeight="1" x14ac:dyDescent="0.25">
      <c r="A6" s="5" t="s">
        <v>125</v>
      </c>
      <c r="B6" s="6" t="s">
        <v>162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0"/>
      <c r="B7" s="91"/>
      <c r="C7" s="91"/>
      <c r="D7" s="91"/>
      <c r="E7" s="91"/>
      <c r="F7" s="91"/>
      <c r="G7" s="91"/>
      <c r="H7" s="91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2" t="s">
        <v>133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3" t="s">
        <v>134</v>
      </c>
      <c r="B10" s="94">
        <v>0</v>
      </c>
      <c r="C10" s="4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</row>
    <row r="11" spans="1:8" x14ac:dyDescent="0.25">
      <c r="A11" s="93" t="s">
        <v>135</v>
      </c>
      <c r="B11" s="94">
        <v>0</v>
      </c>
      <c r="C11" s="44">
        <v>0</v>
      </c>
      <c r="D11" s="94">
        <v>0</v>
      </c>
      <c r="E11" s="94">
        <v>0</v>
      </c>
      <c r="F11" s="94">
        <v>0</v>
      </c>
      <c r="G11" s="44">
        <v>0</v>
      </c>
      <c r="H11" s="44">
        <v>0</v>
      </c>
    </row>
    <row r="12" spans="1:8" ht="16.5" customHeight="1" x14ac:dyDescent="0.25">
      <c r="A12" s="93" t="s">
        <v>136</v>
      </c>
      <c r="B12" s="94">
        <v>0</v>
      </c>
      <c r="C12" s="44">
        <v>0</v>
      </c>
      <c r="D12" s="94">
        <v>0</v>
      </c>
      <c r="E12" s="94">
        <v>0</v>
      </c>
      <c r="F12" s="94">
        <v>0</v>
      </c>
      <c r="G12" s="44">
        <v>0</v>
      </c>
      <c r="H12" s="44">
        <v>0</v>
      </c>
    </row>
    <row r="13" spans="1:8" x14ac:dyDescent="0.25">
      <c r="A13" s="92" t="s">
        <v>137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3" t="s">
        <v>138</v>
      </c>
      <c r="B14" s="94">
        <v>0</v>
      </c>
      <c r="C14" s="44">
        <v>0</v>
      </c>
      <c r="D14" s="94">
        <v>0</v>
      </c>
      <c r="E14" s="94">
        <v>0</v>
      </c>
      <c r="F14" s="94">
        <v>0</v>
      </c>
      <c r="G14" s="44">
        <v>0</v>
      </c>
      <c r="H14" s="44">
        <v>0</v>
      </c>
    </row>
    <row r="15" spans="1:8" ht="15" customHeight="1" x14ac:dyDescent="0.25">
      <c r="A15" s="93" t="s">
        <v>139</v>
      </c>
      <c r="B15" s="94">
        <v>0</v>
      </c>
      <c r="C15" s="44">
        <v>0</v>
      </c>
      <c r="D15" s="94">
        <v>0</v>
      </c>
      <c r="E15" s="94">
        <v>0</v>
      </c>
      <c r="F15" s="94">
        <v>0</v>
      </c>
      <c r="G15" s="44">
        <v>0</v>
      </c>
      <c r="H15" s="44">
        <v>0</v>
      </c>
    </row>
    <row r="16" spans="1:8" x14ac:dyDescent="0.25">
      <c r="A16" s="93" t="s">
        <v>140</v>
      </c>
      <c r="B16" s="94">
        <v>0</v>
      </c>
      <c r="C16" s="44">
        <v>0</v>
      </c>
      <c r="D16" s="94">
        <v>0</v>
      </c>
      <c r="E16" s="94">
        <v>0</v>
      </c>
      <c r="F16" s="94">
        <v>0</v>
      </c>
      <c r="G16" s="44">
        <v>0</v>
      </c>
      <c r="H16" s="44">
        <v>0</v>
      </c>
    </row>
    <row r="17" spans="1:8" x14ac:dyDescent="0.25">
      <c r="A17" s="95"/>
      <c r="B17" s="78"/>
      <c r="C17" s="78"/>
      <c r="D17" s="78"/>
      <c r="E17" s="78"/>
      <c r="F17" s="78"/>
      <c r="G17" s="78"/>
      <c r="H17" s="78"/>
    </row>
    <row r="18" spans="1:8" x14ac:dyDescent="0.25">
      <c r="A18" s="8" t="s">
        <v>141</v>
      </c>
      <c r="B18" s="4">
        <v>7471558.4800000004</v>
      </c>
      <c r="C18" s="96"/>
      <c r="D18" s="96"/>
      <c r="E18" s="96"/>
      <c r="F18" s="4">
        <v>5353817.9400000004</v>
      </c>
      <c r="G18" s="96"/>
      <c r="H18" s="96"/>
    </row>
    <row r="19" spans="1:8" ht="16.5" customHeight="1" x14ac:dyDescent="0.25">
      <c r="A19" s="95"/>
      <c r="B19" s="78"/>
      <c r="C19" s="78"/>
      <c r="D19" s="78"/>
      <c r="E19" s="78"/>
      <c r="F19" s="78"/>
      <c r="G19" s="78"/>
      <c r="H19" s="78"/>
    </row>
    <row r="20" spans="1:8" ht="14.45" customHeight="1" x14ac:dyDescent="0.25">
      <c r="A20" s="8" t="s">
        <v>142</v>
      </c>
      <c r="B20" s="4">
        <f t="shared" ref="B20:H20" si="3">B8+B18</f>
        <v>7471558.4800000004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5353817.9400000004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5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97" t="s">
        <v>144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97" t="s">
        <v>145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97" t="s">
        <v>146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148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97" t="s">
        <v>149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97" t="s">
        <v>150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97" t="s">
        <v>151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147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7"/>
    </row>
    <row r="33" spans="1:8" ht="14.45" customHeight="1" x14ac:dyDescent="0.25">
      <c r="A33" s="114" t="s">
        <v>438</v>
      </c>
      <c r="B33" s="114"/>
      <c r="C33" s="114"/>
      <c r="D33" s="114"/>
      <c r="E33" s="114"/>
      <c r="F33" s="114"/>
      <c r="G33" s="114"/>
      <c r="H33" s="114"/>
    </row>
    <row r="34" spans="1:8" ht="14.45" customHeight="1" x14ac:dyDescent="0.25">
      <c r="A34" s="114"/>
      <c r="B34" s="114"/>
      <c r="C34" s="114"/>
      <c r="D34" s="114"/>
      <c r="E34" s="114"/>
      <c r="F34" s="114"/>
      <c r="G34" s="114"/>
      <c r="H34" s="114"/>
    </row>
    <row r="35" spans="1:8" ht="14.45" customHeight="1" x14ac:dyDescent="0.25">
      <c r="A35" s="114"/>
      <c r="B35" s="114"/>
      <c r="C35" s="114"/>
      <c r="D35" s="114"/>
      <c r="E35" s="114"/>
      <c r="F35" s="114"/>
      <c r="G35" s="114"/>
      <c r="H35" s="114"/>
    </row>
    <row r="36" spans="1:8" ht="14.45" customHeight="1" x14ac:dyDescent="0.25">
      <c r="A36" s="114"/>
      <c r="B36" s="114"/>
      <c r="C36" s="114"/>
      <c r="D36" s="114"/>
      <c r="E36" s="114"/>
      <c r="F36" s="114"/>
      <c r="G36" s="114"/>
      <c r="H36" s="114"/>
    </row>
    <row r="37" spans="1:8" ht="14.45" customHeight="1" x14ac:dyDescent="0.25">
      <c r="A37" s="114"/>
      <c r="B37" s="114"/>
      <c r="C37" s="114"/>
      <c r="D37" s="114"/>
      <c r="E37" s="114"/>
      <c r="F37" s="114"/>
      <c r="G37" s="114"/>
      <c r="H37" s="114"/>
    </row>
    <row r="38" spans="1:8" x14ac:dyDescent="0.25">
      <c r="A38" s="57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97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0"/>
    </row>
    <row r="43" spans="1:8" x14ac:dyDescent="0.25">
      <c r="A43" s="97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0"/>
    </row>
    <row r="44" spans="1:8" x14ac:dyDescent="0.25">
      <c r="A44" s="97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0"/>
    </row>
    <row r="45" spans="1:8" x14ac:dyDescent="0.25">
      <c r="A45" s="11" t="s">
        <v>147</v>
      </c>
      <c r="B45" s="51"/>
      <c r="C45" s="51"/>
      <c r="D45" s="51"/>
      <c r="E45" s="51"/>
      <c r="F45" s="5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70" workbookViewId="0">
      <selection activeCell="G44" sqref="G4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15" t="s">
        <v>164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1" x14ac:dyDescent="0.25">
      <c r="A2" s="98" t="str">
        <f>'Formato 1'!A2</f>
        <v>INSTITUTO CULTURAL DE LEÓN</v>
      </c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1" x14ac:dyDescent="0.25">
      <c r="A3" s="101" t="s">
        <v>165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x14ac:dyDescent="0.25">
      <c r="A4" s="101" t="s">
        <v>188</v>
      </c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11" x14ac:dyDescent="0.25">
      <c r="A5" s="101" t="s">
        <v>2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11" ht="41.45" customHeight="1" x14ac:dyDescent="0.25">
      <c r="A6" s="7" t="s">
        <v>166</v>
      </c>
      <c r="B6" s="7" t="s">
        <v>167</v>
      </c>
      <c r="C6" s="7" t="s">
        <v>168</v>
      </c>
      <c r="D6" s="7" t="s">
        <v>169</v>
      </c>
      <c r="E6" s="7" t="s">
        <v>170</v>
      </c>
      <c r="F6" s="7" t="s">
        <v>171</v>
      </c>
      <c r="G6" s="7" t="s">
        <v>172</v>
      </c>
      <c r="H6" s="7" t="s">
        <v>173</v>
      </c>
      <c r="I6" s="1" t="s">
        <v>174</v>
      </c>
      <c r="J6" s="1" t="s">
        <v>175</v>
      </c>
      <c r="K6" s="1" t="s">
        <v>176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177</v>
      </c>
      <c r="B8" s="86"/>
      <c r="C8" s="86"/>
      <c r="D8" s="86"/>
      <c r="E8" s="12">
        <f>SUM(E9:E12)</f>
        <v>0</v>
      </c>
      <c r="F8" s="86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87" t="s">
        <v>178</v>
      </c>
      <c r="B9" s="88">
        <v>44927</v>
      </c>
      <c r="C9" s="88">
        <v>44927</v>
      </c>
      <c r="D9" s="88">
        <v>44927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</row>
    <row r="10" spans="1:11" x14ac:dyDescent="0.25">
      <c r="A10" s="87" t="s">
        <v>179</v>
      </c>
      <c r="B10" s="88">
        <v>44927</v>
      </c>
      <c r="C10" s="88">
        <v>44927</v>
      </c>
      <c r="D10" s="88">
        <v>44927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x14ac:dyDescent="0.25">
      <c r="A11" s="87" t="s">
        <v>180</v>
      </c>
      <c r="B11" s="88">
        <v>44927</v>
      </c>
      <c r="C11" s="88">
        <v>44927</v>
      </c>
      <c r="D11" s="88">
        <v>44927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x14ac:dyDescent="0.25">
      <c r="A12" s="87" t="s">
        <v>181</v>
      </c>
      <c r="B12" s="88">
        <v>44927</v>
      </c>
      <c r="C12" s="88">
        <v>44927</v>
      </c>
      <c r="D12" s="88">
        <v>44927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x14ac:dyDescent="0.25">
      <c r="A13" s="13" t="s">
        <v>147</v>
      </c>
      <c r="B13" s="89"/>
      <c r="C13" s="89"/>
      <c r="D13" s="89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182</v>
      </c>
      <c r="B14" s="86"/>
      <c r="C14" s="86"/>
      <c r="D14" s="86"/>
      <c r="E14" s="12">
        <f>SUM(E15:E18)</f>
        <v>0</v>
      </c>
      <c r="F14" s="86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87" t="s">
        <v>183</v>
      </c>
      <c r="B15" s="88">
        <v>44927</v>
      </c>
      <c r="C15" s="88">
        <v>44927</v>
      </c>
      <c r="D15" s="88">
        <v>44927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</row>
    <row r="16" spans="1:11" x14ac:dyDescent="0.25">
      <c r="A16" s="87" t="s">
        <v>184</v>
      </c>
      <c r="B16" s="88">
        <v>44927</v>
      </c>
      <c r="C16" s="88">
        <v>44927</v>
      </c>
      <c r="D16" s="88">
        <v>44927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x14ac:dyDescent="0.25">
      <c r="A17" s="87" t="s">
        <v>185</v>
      </c>
      <c r="B17" s="88">
        <v>44927</v>
      </c>
      <c r="C17" s="88">
        <v>44927</v>
      </c>
      <c r="D17" s="88">
        <v>44927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</row>
    <row r="18" spans="1:11" x14ac:dyDescent="0.25">
      <c r="A18" s="87" t="s">
        <v>186</v>
      </c>
      <c r="B18" s="88">
        <v>44927</v>
      </c>
      <c r="C18" s="88">
        <v>44927</v>
      </c>
      <c r="D18" s="88">
        <v>44927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x14ac:dyDescent="0.25">
      <c r="A19" s="13"/>
      <c r="B19" s="89"/>
      <c r="C19" s="89"/>
      <c r="D19" s="89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187</v>
      </c>
      <c r="B20" s="86"/>
      <c r="C20" s="86"/>
      <c r="D20" s="86"/>
      <c r="E20" s="12">
        <f>SUM(E8,E14)</f>
        <v>0</v>
      </c>
      <c r="F20" s="86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22" zoomScale="67" zoomScaleNormal="53" workbookViewId="0">
      <selection activeCell="F8" sqref="F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15" t="s">
        <v>189</v>
      </c>
      <c r="B1" s="116"/>
      <c r="C1" s="116"/>
      <c r="D1" s="117"/>
    </row>
    <row r="2" spans="1:4" x14ac:dyDescent="0.25">
      <c r="A2" s="98" t="str">
        <f>'Formato 1'!A2</f>
        <v>INSTITUTO CULTURAL DE LEÓN</v>
      </c>
      <c r="B2" s="99"/>
      <c r="C2" s="99"/>
      <c r="D2" s="100"/>
    </row>
    <row r="3" spans="1:4" x14ac:dyDescent="0.25">
      <c r="A3" s="101" t="s">
        <v>190</v>
      </c>
      <c r="B3" s="102"/>
      <c r="C3" s="102"/>
      <c r="D3" s="103"/>
    </row>
    <row r="4" spans="1:4" x14ac:dyDescent="0.25">
      <c r="A4" s="101" t="str">
        <f>'Formato 3'!A4</f>
        <v>Del 1 de Enero al 31 de Marzo de 2023 (b)</v>
      </c>
      <c r="B4" s="102"/>
      <c r="C4" s="102"/>
      <c r="D4" s="103"/>
    </row>
    <row r="5" spans="1:4" x14ac:dyDescent="0.25">
      <c r="A5" s="104" t="s">
        <v>2</v>
      </c>
      <c r="B5" s="105"/>
      <c r="C5" s="105"/>
      <c r="D5" s="106"/>
    </row>
    <row r="6" spans="1:4" ht="41.45" customHeight="1" x14ac:dyDescent="0.25"/>
    <row r="7" spans="1:4" ht="30" x14ac:dyDescent="0.25">
      <c r="A7" s="14" t="s">
        <v>4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78490522</v>
      </c>
      <c r="C8" s="15">
        <f>SUM(C9:C11)</f>
        <v>32471612.960000001</v>
      </c>
      <c r="D8" s="15">
        <f>SUM(D9:D11)</f>
        <v>27523494.960000001</v>
      </c>
    </row>
    <row r="9" spans="1:4" x14ac:dyDescent="0.25">
      <c r="A9" s="54" t="s">
        <v>195</v>
      </c>
      <c r="B9" s="81">
        <v>78490522</v>
      </c>
      <c r="C9" s="81">
        <v>32471612.960000001</v>
      </c>
      <c r="D9" s="81">
        <v>27523494.960000001</v>
      </c>
    </row>
    <row r="10" spans="1:4" x14ac:dyDescent="0.25">
      <c r="A10" s="54" t="s">
        <v>196</v>
      </c>
      <c r="B10" s="81">
        <v>0</v>
      </c>
      <c r="C10" s="81">
        <v>0</v>
      </c>
      <c r="D10" s="81">
        <v>0</v>
      </c>
    </row>
    <row r="11" spans="1:4" x14ac:dyDescent="0.25">
      <c r="A11" s="54" t="s">
        <v>197</v>
      </c>
      <c r="B11" s="81">
        <f>B44</f>
        <v>0</v>
      </c>
      <c r="C11" s="81">
        <f>C44</f>
        <v>0</v>
      </c>
      <c r="D11" s="81">
        <f>D44</f>
        <v>0</v>
      </c>
    </row>
    <row r="12" spans="1:4" x14ac:dyDescent="0.25">
      <c r="A12" s="43"/>
      <c r="B12" s="78"/>
      <c r="C12" s="78"/>
      <c r="D12" s="78"/>
    </row>
    <row r="13" spans="1:4" x14ac:dyDescent="0.25">
      <c r="A13" s="3" t="s">
        <v>198</v>
      </c>
      <c r="B13" s="15">
        <f>B14+B15</f>
        <v>78490522</v>
      </c>
      <c r="C13" s="15">
        <f>C14+C15</f>
        <v>14797962.880000001</v>
      </c>
      <c r="D13" s="15">
        <f>D14+D15</f>
        <v>14448434.720000001</v>
      </c>
    </row>
    <row r="14" spans="1:4" x14ac:dyDescent="0.25">
      <c r="A14" s="54" t="s">
        <v>199</v>
      </c>
      <c r="B14" s="81">
        <v>78490522</v>
      </c>
      <c r="C14" s="81">
        <v>14797962.880000001</v>
      </c>
      <c r="D14" s="81">
        <v>14448434.720000001</v>
      </c>
    </row>
    <row r="15" spans="1:4" x14ac:dyDescent="0.25">
      <c r="A15" s="54" t="s">
        <v>200</v>
      </c>
      <c r="B15" s="81">
        <v>0</v>
      </c>
      <c r="C15" s="81">
        <v>0</v>
      </c>
      <c r="D15" s="81">
        <v>0</v>
      </c>
    </row>
    <row r="16" spans="1:4" x14ac:dyDescent="0.25">
      <c r="A16" s="43"/>
      <c r="B16" s="78"/>
      <c r="C16" s="78"/>
      <c r="D16" s="78"/>
    </row>
    <row r="17" spans="1:4" x14ac:dyDescent="0.25">
      <c r="A17" s="3" t="s">
        <v>201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54" t="s">
        <v>202</v>
      </c>
      <c r="B18" s="17">
        <v>0</v>
      </c>
      <c r="C18" s="44">
        <v>0</v>
      </c>
      <c r="D18" s="44">
        <v>0</v>
      </c>
    </row>
    <row r="19" spans="1:4" x14ac:dyDescent="0.25">
      <c r="A19" s="54" t="s">
        <v>203</v>
      </c>
      <c r="B19" s="17">
        <v>0</v>
      </c>
      <c r="C19" s="44">
        <v>0</v>
      </c>
      <c r="D19" s="44">
        <v>0</v>
      </c>
    </row>
    <row r="20" spans="1:4" x14ac:dyDescent="0.25">
      <c r="A20" s="43"/>
      <c r="B20" s="78"/>
      <c r="C20" s="78"/>
      <c r="D20" s="78"/>
    </row>
    <row r="21" spans="1:4" x14ac:dyDescent="0.25">
      <c r="A21" s="3" t="s">
        <v>204</v>
      </c>
      <c r="B21" s="15">
        <f>B8-B13+B17</f>
        <v>0</v>
      </c>
      <c r="C21" s="15">
        <f>C8-C13+C17</f>
        <v>17673650.079999998</v>
      </c>
      <c r="D21" s="15">
        <f>D8-D13+D17</f>
        <v>13075060.24</v>
      </c>
    </row>
    <row r="22" spans="1:4" x14ac:dyDescent="0.25">
      <c r="A22" s="3"/>
      <c r="B22" s="78"/>
      <c r="C22" s="78"/>
      <c r="D22" s="78"/>
    </row>
    <row r="23" spans="1:4" x14ac:dyDescent="0.25">
      <c r="A23" s="3" t="s">
        <v>205</v>
      </c>
      <c r="B23" s="15">
        <f>B21-B11</f>
        <v>0</v>
      </c>
      <c r="C23" s="15">
        <f>C21-C11</f>
        <v>17673650.079999998</v>
      </c>
      <c r="D23" s="15">
        <f>D21-D11</f>
        <v>13075060.24</v>
      </c>
    </row>
    <row r="24" spans="1:4" x14ac:dyDescent="0.25">
      <c r="A24" s="3"/>
      <c r="B24" s="18"/>
      <c r="C24" s="18"/>
      <c r="D24" s="18"/>
    </row>
    <row r="25" spans="1:4" ht="30" x14ac:dyDescent="0.25">
      <c r="A25" s="19" t="s">
        <v>206</v>
      </c>
      <c r="B25" s="15">
        <f>B23-B17</f>
        <v>0</v>
      </c>
      <c r="C25" s="15">
        <f>C23-C17</f>
        <v>17673650.079999998</v>
      </c>
      <c r="D25" s="15">
        <f>D23-D17</f>
        <v>13075060.24</v>
      </c>
    </row>
    <row r="26" spans="1:4" x14ac:dyDescent="0.25">
      <c r="A26" s="20"/>
      <c r="B26" s="69"/>
      <c r="C26" s="69"/>
      <c r="D26" s="69"/>
    </row>
    <row r="27" spans="1:4" x14ac:dyDescent="0.25">
      <c r="A27" s="57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4" t="s">
        <v>211</v>
      </c>
      <c r="B30" s="44">
        <v>0</v>
      </c>
      <c r="C30" s="44">
        <v>0</v>
      </c>
      <c r="D30" s="44">
        <v>0</v>
      </c>
    </row>
    <row r="31" spans="1:4" x14ac:dyDescent="0.25">
      <c r="A31" s="54" t="s">
        <v>212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17673650.079999998</v>
      </c>
      <c r="D33" s="4">
        <f>D25+D29</f>
        <v>13075060.24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7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4" t="s">
        <v>216</v>
      </c>
      <c r="B38" s="44">
        <v>0</v>
      </c>
      <c r="C38" s="44">
        <v>0</v>
      </c>
      <c r="D38" s="44">
        <v>0</v>
      </c>
    </row>
    <row r="39" spans="1:4" x14ac:dyDescent="0.25">
      <c r="A39" s="54" t="s">
        <v>217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4" t="s">
        <v>219</v>
      </c>
      <c r="B41" s="44">
        <v>0</v>
      </c>
      <c r="C41" s="44">
        <v>0</v>
      </c>
      <c r="D41" s="44">
        <v>0</v>
      </c>
    </row>
    <row r="42" spans="1:4" x14ac:dyDescent="0.25">
      <c r="A42" s="54" t="s">
        <v>220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82" t="s">
        <v>222</v>
      </c>
      <c r="B48" s="83">
        <f>B9</f>
        <v>78490522</v>
      </c>
      <c r="C48" s="83">
        <f>C9</f>
        <v>32471612.960000001</v>
      </c>
      <c r="D48" s="83">
        <f>D9</f>
        <v>27523494.960000001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84" t="s">
        <v>216</v>
      </c>
      <c r="B50" s="44">
        <v>0</v>
      </c>
      <c r="C50" s="44">
        <v>0</v>
      </c>
      <c r="D50" s="44">
        <v>0</v>
      </c>
    </row>
    <row r="51" spans="1:4" x14ac:dyDescent="0.25">
      <c r="A51" s="84" t="s">
        <v>219</v>
      </c>
      <c r="B51" s="44">
        <v>0</v>
      </c>
      <c r="C51" s="44">
        <v>0</v>
      </c>
      <c r="D51" s="44">
        <v>0</v>
      </c>
    </row>
    <row r="52" spans="1:4" x14ac:dyDescent="0.25">
      <c r="A52" s="42"/>
      <c r="B52" s="46"/>
      <c r="C52" s="46"/>
      <c r="D52" s="46"/>
    </row>
    <row r="53" spans="1:4" x14ac:dyDescent="0.25">
      <c r="A53" s="54" t="s">
        <v>199</v>
      </c>
      <c r="B53" s="44">
        <f>B14</f>
        <v>78490522</v>
      </c>
      <c r="C53" s="44">
        <f>C14</f>
        <v>14797962.880000001</v>
      </c>
      <c r="D53" s="44">
        <f>D14</f>
        <v>14448434.720000001</v>
      </c>
    </row>
    <row r="54" spans="1:4" x14ac:dyDescent="0.25">
      <c r="A54" s="42"/>
      <c r="B54" s="46"/>
      <c r="C54" s="46"/>
      <c r="D54" s="46"/>
    </row>
    <row r="55" spans="1:4" x14ac:dyDescent="0.25">
      <c r="A55" s="54" t="s">
        <v>202</v>
      </c>
      <c r="B55" s="23">
        <v>0</v>
      </c>
      <c r="C55" s="44">
        <f>C18</f>
        <v>0</v>
      </c>
      <c r="D55" s="44">
        <f>D18</f>
        <v>0</v>
      </c>
    </row>
    <row r="56" spans="1:4" x14ac:dyDescent="0.25">
      <c r="A56" s="42"/>
      <c r="B56" s="46"/>
      <c r="C56" s="46"/>
      <c r="D56" s="46"/>
    </row>
    <row r="57" spans="1:4" x14ac:dyDescent="0.25">
      <c r="A57" s="19" t="s">
        <v>439</v>
      </c>
      <c r="B57" s="4">
        <f>B48+B49-B53+B55</f>
        <v>0</v>
      </c>
      <c r="C57" s="4">
        <f>C48+C49-C53+C55</f>
        <v>17673650.079999998</v>
      </c>
      <c r="D57" s="4">
        <f>D48+D49-D53+D55</f>
        <v>13075060.24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224</v>
      </c>
      <c r="B59" s="4">
        <f>B57-B49</f>
        <v>0</v>
      </c>
      <c r="C59" s="4">
        <f>C57-C49</f>
        <v>17673650.079999998</v>
      </c>
      <c r="D59" s="4">
        <f>D57-D49</f>
        <v>13075060.24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82" t="s">
        <v>196</v>
      </c>
      <c r="B63" s="85">
        <f>B10</f>
        <v>0</v>
      </c>
      <c r="C63" s="85">
        <f>C10</f>
        <v>0</v>
      </c>
      <c r="D63" s="85">
        <f>D10</f>
        <v>0</v>
      </c>
    </row>
    <row r="64" spans="1:4" ht="30" x14ac:dyDescent="0.25">
      <c r="A64" s="22" t="s">
        <v>225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4" t="s">
        <v>217</v>
      </c>
      <c r="B65" s="81">
        <v>0</v>
      </c>
      <c r="C65" s="81">
        <v>0</v>
      </c>
      <c r="D65" s="81">
        <v>0</v>
      </c>
    </row>
    <row r="66" spans="1:4" x14ac:dyDescent="0.25">
      <c r="A66" s="84" t="s">
        <v>220</v>
      </c>
      <c r="B66" s="81">
        <v>0</v>
      </c>
      <c r="C66" s="81">
        <v>0</v>
      </c>
      <c r="D66" s="81">
        <v>0</v>
      </c>
    </row>
    <row r="67" spans="1:4" x14ac:dyDescent="0.25">
      <c r="A67" s="42"/>
      <c r="B67" s="78"/>
      <c r="C67" s="78"/>
      <c r="D67" s="78"/>
    </row>
    <row r="68" spans="1:4" x14ac:dyDescent="0.25">
      <c r="A68" s="54" t="s">
        <v>226</v>
      </c>
      <c r="B68" s="81">
        <f>B15</f>
        <v>0</v>
      </c>
      <c r="C68" s="81">
        <f>C15</f>
        <v>0</v>
      </c>
      <c r="D68" s="81">
        <f>D15</f>
        <v>0</v>
      </c>
    </row>
    <row r="69" spans="1:4" x14ac:dyDescent="0.25">
      <c r="A69" s="42"/>
      <c r="B69" s="78"/>
      <c r="C69" s="78"/>
      <c r="D69" s="78"/>
    </row>
    <row r="70" spans="1:4" x14ac:dyDescent="0.25">
      <c r="A70" s="54" t="s">
        <v>203</v>
      </c>
      <c r="B70" s="17">
        <v>0</v>
      </c>
      <c r="C70" s="81">
        <f>C19</f>
        <v>0</v>
      </c>
      <c r="D70" s="81">
        <f>D19</f>
        <v>0</v>
      </c>
    </row>
    <row r="71" spans="1:4" x14ac:dyDescent="0.25">
      <c r="A71" s="42"/>
      <c r="B71" s="78"/>
      <c r="C71" s="78"/>
      <c r="D71" s="78"/>
    </row>
    <row r="72" spans="1:4" x14ac:dyDescent="0.25">
      <c r="A72" s="19" t="s">
        <v>440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78"/>
      <c r="C73" s="78"/>
      <c r="D73" s="78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69"/>
      <c r="C75" s="69"/>
      <c r="D75" s="69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0" zoomScale="76" zoomScaleNormal="115" workbookViewId="0">
      <selection activeCell="D15" sqref="D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15" t="s">
        <v>228</v>
      </c>
      <c r="B1" s="116"/>
      <c r="C1" s="116"/>
      <c r="D1" s="116"/>
      <c r="E1" s="116"/>
      <c r="F1" s="116"/>
      <c r="G1" s="117"/>
    </row>
    <row r="2" spans="1:7" x14ac:dyDescent="0.25">
      <c r="A2" s="98" t="str">
        <f>'Formato 1'!A2</f>
        <v>INSTITUTO CULTURAL DE LEÓN</v>
      </c>
      <c r="B2" s="99"/>
      <c r="C2" s="99"/>
      <c r="D2" s="99"/>
      <c r="E2" s="99"/>
      <c r="F2" s="99"/>
      <c r="G2" s="100"/>
    </row>
    <row r="3" spans="1:7" x14ac:dyDescent="0.25">
      <c r="A3" s="101" t="s">
        <v>229</v>
      </c>
      <c r="B3" s="102"/>
      <c r="C3" s="102"/>
      <c r="D3" s="102"/>
      <c r="E3" s="102"/>
      <c r="F3" s="102"/>
      <c r="G3" s="103"/>
    </row>
    <row r="4" spans="1:7" x14ac:dyDescent="0.25">
      <c r="A4" s="101" t="str">
        <f>'Formato 3'!A4</f>
        <v>Del 1 de Enero al 31 de Marzo de 2023 (b)</v>
      </c>
      <c r="B4" s="102"/>
      <c r="C4" s="102"/>
      <c r="D4" s="102"/>
      <c r="E4" s="102"/>
      <c r="F4" s="102"/>
      <c r="G4" s="103"/>
    </row>
    <row r="5" spans="1:7" x14ac:dyDescent="0.25">
      <c r="A5" s="104" t="s">
        <v>2</v>
      </c>
      <c r="B5" s="105"/>
      <c r="C5" s="105"/>
      <c r="D5" s="105"/>
      <c r="E5" s="105"/>
      <c r="F5" s="105"/>
      <c r="G5" s="106"/>
    </row>
    <row r="6" spans="1:7" ht="41.45" customHeight="1" x14ac:dyDescent="0.25">
      <c r="A6" s="118" t="s">
        <v>230</v>
      </c>
      <c r="B6" s="120" t="s">
        <v>231</v>
      </c>
      <c r="C6" s="120"/>
      <c r="D6" s="120"/>
      <c r="E6" s="120"/>
      <c r="F6" s="120"/>
      <c r="G6" s="120" t="s">
        <v>232</v>
      </c>
    </row>
    <row r="7" spans="1:7" ht="30" x14ac:dyDescent="0.25">
      <c r="A7" s="119"/>
      <c r="B7" s="26" t="s">
        <v>233</v>
      </c>
      <c r="C7" s="7" t="s">
        <v>234</v>
      </c>
      <c r="D7" s="26" t="s">
        <v>235</v>
      </c>
      <c r="E7" s="26" t="s">
        <v>192</v>
      </c>
      <c r="F7" s="26" t="s">
        <v>236</v>
      </c>
      <c r="G7" s="120"/>
    </row>
    <row r="8" spans="1:7" x14ac:dyDescent="0.25">
      <c r="A8" s="27" t="s">
        <v>237</v>
      </c>
      <c r="B8" s="78"/>
      <c r="C8" s="78"/>
      <c r="D8" s="78"/>
      <c r="E8" s="78"/>
      <c r="F8" s="78"/>
      <c r="G8" s="78"/>
    </row>
    <row r="9" spans="1:7" x14ac:dyDescent="0.25">
      <c r="A9" s="54" t="s">
        <v>238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f>F9-B9</f>
        <v>0</v>
      </c>
    </row>
    <row r="10" spans="1:7" x14ac:dyDescent="0.25">
      <c r="A10" s="54" t="s">
        <v>239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f>F10-B10</f>
        <v>0</v>
      </c>
    </row>
    <row r="11" spans="1:7" x14ac:dyDescent="0.25">
      <c r="A11" s="54" t="s">
        <v>240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f t="shared" ref="G11:G15" si="0">F11-B11</f>
        <v>0</v>
      </c>
    </row>
    <row r="12" spans="1:7" x14ac:dyDescent="0.25">
      <c r="A12" s="54" t="s">
        <v>241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f t="shared" si="0"/>
        <v>0</v>
      </c>
    </row>
    <row r="13" spans="1:7" x14ac:dyDescent="0.25">
      <c r="A13" s="54" t="s">
        <v>242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f t="shared" si="0"/>
        <v>0</v>
      </c>
    </row>
    <row r="14" spans="1:7" x14ac:dyDescent="0.25">
      <c r="A14" s="54" t="s">
        <v>243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f t="shared" si="0"/>
        <v>0</v>
      </c>
    </row>
    <row r="15" spans="1:7" x14ac:dyDescent="0.25">
      <c r="A15" s="54" t="s">
        <v>244</v>
      </c>
      <c r="B15" s="44">
        <v>7000000</v>
      </c>
      <c r="C15" s="44">
        <v>20102.27</v>
      </c>
      <c r="D15" s="44">
        <v>7020102.2699999996</v>
      </c>
      <c r="E15" s="44">
        <v>3607700.96</v>
      </c>
      <c r="F15" s="44">
        <v>3600350.96</v>
      </c>
      <c r="G15" s="44">
        <f t="shared" si="0"/>
        <v>-3399649.04</v>
      </c>
    </row>
    <row r="16" spans="1:7" x14ac:dyDescent="0.25">
      <c r="A16" s="79" t="s">
        <v>245</v>
      </c>
      <c r="B16" s="44">
        <f t="shared" ref="B16:G16" si="1">SUM(B17:B27)</f>
        <v>0</v>
      </c>
      <c r="C16" s="44">
        <f t="shared" si="1"/>
        <v>0</v>
      </c>
      <c r="D16" s="44">
        <f t="shared" si="1"/>
        <v>0</v>
      </c>
      <c r="E16" s="44">
        <f t="shared" si="1"/>
        <v>0</v>
      </c>
      <c r="F16" s="44">
        <f t="shared" si="1"/>
        <v>0</v>
      </c>
      <c r="G16" s="44">
        <f t="shared" si="1"/>
        <v>0</v>
      </c>
    </row>
    <row r="17" spans="1:7" x14ac:dyDescent="0.25">
      <c r="A17" s="64" t="s">
        <v>246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f>F17-B17</f>
        <v>0</v>
      </c>
    </row>
    <row r="18" spans="1:7" x14ac:dyDescent="0.25">
      <c r="A18" s="64" t="s">
        <v>247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  <c r="G18" s="44">
        <f t="shared" ref="G18:G27" si="2">F18-B18</f>
        <v>0</v>
      </c>
    </row>
    <row r="19" spans="1:7" x14ac:dyDescent="0.25">
      <c r="A19" s="64" t="s">
        <v>248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f t="shared" si="2"/>
        <v>0</v>
      </c>
    </row>
    <row r="20" spans="1:7" x14ac:dyDescent="0.25">
      <c r="A20" s="64" t="s">
        <v>249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f t="shared" si="2"/>
        <v>0</v>
      </c>
    </row>
    <row r="21" spans="1:7" x14ac:dyDescent="0.25">
      <c r="A21" s="64" t="s">
        <v>250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f t="shared" si="2"/>
        <v>0</v>
      </c>
    </row>
    <row r="22" spans="1:7" x14ac:dyDescent="0.25">
      <c r="A22" s="64" t="s">
        <v>251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f t="shared" si="2"/>
        <v>0</v>
      </c>
    </row>
    <row r="23" spans="1:7" x14ac:dyDescent="0.25">
      <c r="A23" s="64" t="s">
        <v>252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f t="shared" si="2"/>
        <v>0</v>
      </c>
    </row>
    <row r="24" spans="1:7" x14ac:dyDescent="0.25">
      <c r="A24" s="64" t="s">
        <v>253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f t="shared" si="2"/>
        <v>0</v>
      </c>
    </row>
    <row r="25" spans="1:7" x14ac:dyDescent="0.25">
      <c r="A25" s="64" t="s">
        <v>254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f t="shared" si="2"/>
        <v>0</v>
      </c>
    </row>
    <row r="26" spans="1:7" x14ac:dyDescent="0.25">
      <c r="A26" s="64" t="s">
        <v>255</v>
      </c>
      <c r="B26" s="44">
        <v>0</v>
      </c>
      <c r="C26" s="44">
        <v>0</v>
      </c>
      <c r="D26" s="44">
        <v>0</v>
      </c>
      <c r="E26" s="44">
        <v>0</v>
      </c>
      <c r="F26" s="44">
        <v>0</v>
      </c>
      <c r="G26" s="44">
        <f t="shared" si="2"/>
        <v>0</v>
      </c>
    </row>
    <row r="27" spans="1:7" x14ac:dyDescent="0.25">
      <c r="A27" s="64" t="s">
        <v>256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f t="shared" si="2"/>
        <v>0</v>
      </c>
    </row>
    <row r="28" spans="1:7" x14ac:dyDescent="0.25">
      <c r="A28" s="54" t="s">
        <v>257</v>
      </c>
      <c r="B28" s="44">
        <f t="shared" ref="B28:G28" si="3">SUM(B29:B33)</f>
        <v>0</v>
      </c>
      <c r="C28" s="44">
        <f t="shared" si="3"/>
        <v>0</v>
      </c>
      <c r="D28" s="44">
        <f t="shared" si="3"/>
        <v>0</v>
      </c>
      <c r="E28" s="44">
        <f t="shared" si="3"/>
        <v>0</v>
      </c>
      <c r="F28" s="44">
        <f t="shared" si="3"/>
        <v>0</v>
      </c>
      <c r="G28" s="44">
        <f t="shared" si="3"/>
        <v>0</v>
      </c>
    </row>
    <row r="29" spans="1:7" x14ac:dyDescent="0.25">
      <c r="A29" s="64" t="s">
        <v>258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f>F29-B29</f>
        <v>0</v>
      </c>
    </row>
    <row r="30" spans="1:7" x14ac:dyDescent="0.25">
      <c r="A30" s="64" t="s">
        <v>259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f t="shared" ref="G30:G34" si="4">F30-B30</f>
        <v>0</v>
      </c>
    </row>
    <row r="31" spans="1:7" x14ac:dyDescent="0.25">
      <c r="A31" s="64" t="s">
        <v>260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4">
        <f t="shared" si="4"/>
        <v>0</v>
      </c>
    </row>
    <row r="32" spans="1:7" x14ac:dyDescent="0.25">
      <c r="A32" s="64" t="s">
        <v>261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f t="shared" si="4"/>
        <v>0</v>
      </c>
    </row>
    <row r="33" spans="1:7" ht="14.45" customHeight="1" x14ac:dyDescent="0.25">
      <c r="A33" s="64" t="s">
        <v>262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f t="shared" si="4"/>
        <v>0</v>
      </c>
    </row>
    <row r="34" spans="1:7" ht="14.45" customHeight="1" x14ac:dyDescent="0.25">
      <c r="A34" s="54" t="s">
        <v>263</v>
      </c>
      <c r="B34" s="44">
        <v>69252576</v>
      </c>
      <c r="C34" s="44">
        <v>5770000</v>
      </c>
      <c r="D34" s="44">
        <v>75022576</v>
      </c>
      <c r="E34" s="44">
        <v>28863912</v>
      </c>
      <c r="F34" s="44">
        <v>23923144</v>
      </c>
      <c r="G34" s="44">
        <f t="shared" si="4"/>
        <v>-45329432</v>
      </c>
    </row>
    <row r="35" spans="1:7" ht="14.45" customHeight="1" x14ac:dyDescent="0.25">
      <c r="A35" s="54" t="s">
        <v>264</v>
      </c>
      <c r="B35" s="44">
        <f t="shared" ref="B35:G35" si="5">B36</f>
        <v>0</v>
      </c>
      <c r="C35" s="44">
        <f t="shared" si="5"/>
        <v>0</v>
      </c>
      <c r="D35" s="44">
        <f t="shared" si="5"/>
        <v>0</v>
      </c>
      <c r="E35" s="44">
        <f t="shared" si="5"/>
        <v>0</v>
      </c>
      <c r="F35" s="44">
        <f t="shared" si="5"/>
        <v>0</v>
      </c>
      <c r="G35" s="44">
        <f t="shared" si="5"/>
        <v>0</v>
      </c>
    </row>
    <row r="36" spans="1:7" ht="14.45" customHeight="1" x14ac:dyDescent="0.25">
      <c r="A36" s="64" t="s">
        <v>265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f>F36-B36</f>
        <v>0</v>
      </c>
    </row>
    <row r="37" spans="1:7" ht="14.45" customHeight="1" x14ac:dyDescent="0.25">
      <c r="A37" s="54" t="s">
        <v>266</v>
      </c>
      <c r="B37" s="44">
        <f t="shared" ref="B37:G37" si="6">B38+B39</f>
        <v>0</v>
      </c>
      <c r="C37" s="44">
        <f t="shared" si="6"/>
        <v>0</v>
      </c>
      <c r="D37" s="44">
        <f t="shared" si="6"/>
        <v>0</v>
      </c>
      <c r="E37" s="44">
        <f t="shared" si="6"/>
        <v>0</v>
      </c>
      <c r="F37" s="44">
        <f t="shared" si="6"/>
        <v>0</v>
      </c>
      <c r="G37" s="44">
        <f t="shared" si="6"/>
        <v>0</v>
      </c>
    </row>
    <row r="38" spans="1:7" x14ac:dyDescent="0.25">
      <c r="A38" s="64" t="s">
        <v>267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f>F38-B38</f>
        <v>0</v>
      </c>
    </row>
    <row r="39" spans="1:7" x14ac:dyDescent="0.25">
      <c r="A39" s="64" t="s">
        <v>268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f>F39-B39</f>
        <v>0</v>
      </c>
    </row>
    <row r="40" spans="1:7" x14ac:dyDescent="0.25">
      <c r="A40" s="42"/>
      <c r="B40" s="44"/>
      <c r="C40" s="44"/>
      <c r="D40" s="44"/>
      <c r="E40" s="44"/>
      <c r="F40" s="44"/>
      <c r="G40" s="44"/>
    </row>
    <row r="41" spans="1:7" x14ac:dyDescent="0.25">
      <c r="A41" s="3" t="s">
        <v>269</v>
      </c>
      <c r="B41" s="4">
        <f t="shared" ref="B41:G41" si="7">SUM(B9,B10,B11,B12,B13,B14,B15,B16,B28,B34,B35,B37)</f>
        <v>76252576</v>
      </c>
      <c r="C41" s="4">
        <f t="shared" si="7"/>
        <v>5790102.2699999996</v>
      </c>
      <c r="D41" s="4">
        <f t="shared" si="7"/>
        <v>82042678.269999996</v>
      </c>
      <c r="E41" s="4">
        <f t="shared" si="7"/>
        <v>32471612.960000001</v>
      </c>
      <c r="F41" s="4">
        <f t="shared" si="7"/>
        <v>27523494.960000001</v>
      </c>
      <c r="G41" s="4">
        <f t="shared" si="7"/>
        <v>-48729081.039999999</v>
      </c>
    </row>
    <row r="42" spans="1:7" x14ac:dyDescent="0.25">
      <c r="A42" s="3" t="s">
        <v>270</v>
      </c>
      <c r="B42" s="80"/>
      <c r="C42" s="80"/>
      <c r="D42" s="80"/>
      <c r="E42" s="80"/>
      <c r="F42" s="80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271</v>
      </c>
      <c r="B44" s="46"/>
      <c r="C44" s="46"/>
      <c r="D44" s="46"/>
      <c r="E44" s="46"/>
      <c r="F44" s="46"/>
      <c r="G44" s="46"/>
    </row>
    <row r="45" spans="1:7" x14ac:dyDescent="0.25">
      <c r="A45" s="54" t="s">
        <v>272</v>
      </c>
      <c r="B45" s="44">
        <f t="shared" ref="B45:G45" si="8">SUM(B46:B53)</f>
        <v>0</v>
      </c>
      <c r="C45" s="44">
        <f t="shared" si="8"/>
        <v>0</v>
      </c>
      <c r="D45" s="44">
        <f t="shared" si="8"/>
        <v>0</v>
      </c>
      <c r="E45" s="44">
        <f t="shared" si="8"/>
        <v>0</v>
      </c>
      <c r="F45" s="44">
        <f t="shared" si="8"/>
        <v>0</v>
      </c>
      <c r="G45" s="44">
        <f t="shared" si="8"/>
        <v>0</v>
      </c>
    </row>
    <row r="46" spans="1:7" x14ac:dyDescent="0.25">
      <c r="A46" s="67" t="s">
        <v>273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f>F46-B46</f>
        <v>0</v>
      </c>
    </row>
    <row r="47" spans="1:7" x14ac:dyDescent="0.25">
      <c r="A47" s="67" t="s">
        <v>274</v>
      </c>
      <c r="B47" s="44">
        <v>0</v>
      </c>
      <c r="C47" s="44">
        <v>0</v>
      </c>
      <c r="D47" s="44">
        <v>0</v>
      </c>
      <c r="E47" s="44">
        <v>0</v>
      </c>
      <c r="F47" s="44">
        <v>0</v>
      </c>
      <c r="G47" s="44">
        <f t="shared" ref="G47:G52" si="9">F47-B47</f>
        <v>0</v>
      </c>
    </row>
    <row r="48" spans="1:7" x14ac:dyDescent="0.25">
      <c r="A48" s="67" t="s">
        <v>275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f t="shared" si="9"/>
        <v>0</v>
      </c>
    </row>
    <row r="49" spans="1:7" ht="30" x14ac:dyDescent="0.25">
      <c r="A49" s="67" t="s">
        <v>276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f t="shared" si="9"/>
        <v>0</v>
      </c>
    </row>
    <row r="50" spans="1:7" x14ac:dyDescent="0.25">
      <c r="A50" s="67" t="s">
        <v>277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f t="shared" si="9"/>
        <v>0</v>
      </c>
    </row>
    <row r="51" spans="1:7" x14ac:dyDescent="0.25">
      <c r="A51" s="67" t="s">
        <v>278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f t="shared" si="9"/>
        <v>0</v>
      </c>
    </row>
    <row r="52" spans="1:7" ht="30" x14ac:dyDescent="0.25">
      <c r="A52" s="68" t="s">
        <v>279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  <c r="G52" s="44">
        <f t="shared" si="9"/>
        <v>0</v>
      </c>
    </row>
    <row r="53" spans="1:7" x14ac:dyDescent="0.25">
      <c r="A53" s="64" t="s">
        <v>280</v>
      </c>
      <c r="B53" s="44">
        <v>0</v>
      </c>
      <c r="C53" s="44">
        <v>0</v>
      </c>
      <c r="D53" s="44">
        <v>0</v>
      </c>
      <c r="E53" s="44">
        <v>0</v>
      </c>
      <c r="F53" s="44">
        <v>0</v>
      </c>
      <c r="G53" s="44">
        <f>F53-B53</f>
        <v>0</v>
      </c>
    </row>
    <row r="54" spans="1:7" x14ac:dyDescent="0.25">
      <c r="A54" s="54" t="s">
        <v>281</v>
      </c>
      <c r="B54" s="44">
        <f t="shared" ref="B54:G54" si="10">SUM(B55:B58)</f>
        <v>0</v>
      </c>
      <c r="C54" s="44">
        <f t="shared" si="10"/>
        <v>0</v>
      </c>
      <c r="D54" s="44">
        <f t="shared" si="10"/>
        <v>0</v>
      </c>
      <c r="E54" s="44">
        <f t="shared" si="10"/>
        <v>0</v>
      </c>
      <c r="F54" s="44">
        <f t="shared" si="10"/>
        <v>0</v>
      </c>
      <c r="G54" s="44">
        <f t="shared" si="10"/>
        <v>0</v>
      </c>
    </row>
    <row r="55" spans="1:7" x14ac:dyDescent="0.25">
      <c r="A55" s="68" t="s">
        <v>282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  <c r="G55" s="44">
        <f>F55-B55</f>
        <v>0</v>
      </c>
    </row>
    <row r="56" spans="1:7" x14ac:dyDescent="0.25">
      <c r="A56" s="67" t="s">
        <v>283</v>
      </c>
      <c r="B56" s="44">
        <v>0</v>
      </c>
      <c r="C56" s="44">
        <v>0</v>
      </c>
      <c r="D56" s="44">
        <v>0</v>
      </c>
      <c r="E56" s="44">
        <v>0</v>
      </c>
      <c r="F56" s="44">
        <v>0</v>
      </c>
      <c r="G56" s="44">
        <f t="shared" ref="G56:G58" si="11">F56-B56</f>
        <v>0</v>
      </c>
    </row>
    <row r="57" spans="1:7" x14ac:dyDescent="0.25">
      <c r="A57" s="67" t="s">
        <v>284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f t="shared" si="11"/>
        <v>0</v>
      </c>
    </row>
    <row r="58" spans="1:7" x14ac:dyDescent="0.25">
      <c r="A58" s="68" t="s">
        <v>285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f t="shared" si="11"/>
        <v>0</v>
      </c>
    </row>
    <row r="59" spans="1:7" x14ac:dyDescent="0.25">
      <c r="A59" s="54" t="s">
        <v>286</v>
      </c>
      <c r="B59" s="44">
        <f t="shared" ref="B59:G59" si="12">SUM(B60:B61)</f>
        <v>0</v>
      </c>
      <c r="C59" s="44">
        <f t="shared" si="12"/>
        <v>0</v>
      </c>
      <c r="D59" s="44">
        <f t="shared" si="12"/>
        <v>0</v>
      </c>
      <c r="E59" s="44">
        <f t="shared" si="12"/>
        <v>0</v>
      </c>
      <c r="F59" s="44">
        <f t="shared" si="12"/>
        <v>0</v>
      </c>
      <c r="G59" s="44">
        <f t="shared" si="12"/>
        <v>0</v>
      </c>
    </row>
    <row r="60" spans="1:7" x14ac:dyDescent="0.25">
      <c r="A60" s="67" t="s">
        <v>287</v>
      </c>
      <c r="B60" s="44">
        <v>0</v>
      </c>
      <c r="C60" s="44">
        <v>0</v>
      </c>
      <c r="D60" s="44">
        <v>0</v>
      </c>
      <c r="E60" s="44">
        <v>0</v>
      </c>
      <c r="F60" s="44">
        <v>0</v>
      </c>
      <c r="G60" s="44">
        <f>F60-B60</f>
        <v>0</v>
      </c>
    </row>
    <row r="61" spans="1:7" x14ac:dyDescent="0.25">
      <c r="A61" s="67" t="s">
        <v>288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f t="shared" ref="G61:G63" si="13">F61-B61</f>
        <v>0</v>
      </c>
    </row>
    <row r="62" spans="1:7" x14ac:dyDescent="0.25">
      <c r="A62" s="54" t="s">
        <v>289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f t="shared" si="13"/>
        <v>0</v>
      </c>
    </row>
    <row r="63" spans="1:7" x14ac:dyDescent="0.25">
      <c r="A63" s="54" t="s">
        <v>290</v>
      </c>
      <c r="B63" s="44">
        <v>0</v>
      </c>
      <c r="C63" s="44">
        <v>0</v>
      </c>
      <c r="D63" s="44">
        <v>0</v>
      </c>
      <c r="E63" s="44">
        <v>0</v>
      </c>
      <c r="F63" s="44">
        <v>0</v>
      </c>
      <c r="G63" s="44">
        <f t="shared" si="13"/>
        <v>0</v>
      </c>
    </row>
    <row r="64" spans="1:7" x14ac:dyDescent="0.25">
      <c r="A64" s="42"/>
      <c r="B64" s="46"/>
      <c r="C64" s="46"/>
      <c r="D64" s="46"/>
      <c r="E64" s="46"/>
      <c r="F64" s="46"/>
      <c r="G64" s="46"/>
    </row>
    <row r="65" spans="1:7" x14ac:dyDescent="0.25">
      <c r="A65" s="3" t="s">
        <v>291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2"/>
      <c r="B66" s="46"/>
      <c r="C66" s="46"/>
      <c r="D66" s="46"/>
      <c r="E66" s="46"/>
      <c r="F66" s="46"/>
      <c r="G66" s="46"/>
    </row>
    <row r="67" spans="1:7" x14ac:dyDescent="0.25">
      <c r="A67" s="3" t="s">
        <v>292</v>
      </c>
      <c r="B67" s="4">
        <f t="shared" ref="B67:G67" si="15">B68</f>
        <v>2237946</v>
      </c>
      <c r="C67" s="4">
        <f t="shared" si="15"/>
        <v>1650000</v>
      </c>
      <c r="D67" s="4">
        <f t="shared" si="15"/>
        <v>3887946</v>
      </c>
      <c r="E67" s="4">
        <f t="shared" si="15"/>
        <v>0</v>
      </c>
      <c r="F67" s="4">
        <f t="shared" si="15"/>
        <v>0</v>
      </c>
      <c r="G67" s="4">
        <f t="shared" si="15"/>
        <v>-2237946</v>
      </c>
    </row>
    <row r="68" spans="1:7" x14ac:dyDescent="0.25">
      <c r="A68" s="54" t="s">
        <v>293</v>
      </c>
      <c r="B68" s="44">
        <v>2237946</v>
      </c>
      <c r="C68" s="44">
        <v>1650000</v>
      </c>
      <c r="D68" s="44">
        <v>3887946</v>
      </c>
      <c r="E68" s="44">
        <v>0</v>
      </c>
      <c r="F68" s="44">
        <v>0</v>
      </c>
      <c r="G68" s="44">
        <f>F68-B68</f>
        <v>-2237946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294</v>
      </c>
      <c r="B70" s="4">
        <f t="shared" ref="B70:G70" si="16">B41+B65+B67</f>
        <v>78490522</v>
      </c>
      <c r="C70" s="4">
        <f t="shared" si="16"/>
        <v>7440102.2699999996</v>
      </c>
      <c r="D70" s="4">
        <f t="shared" si="16"/>
        <v>85930624.269999996</v>
      </c>
      <c r="E70" s="4">
        <f t="shared" si="16"/>
        <v>32471612.960000001</v>
      </c>
      <c r="F70" s="4">
        <f t="shared" si="16"/>
        <v>27523494.960000001</v>
      </c>
      <c r="G70" s="4">
        <f t="shared" si="16"/>
        <v>-50967027.039999999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295</v>
      </c>
      <c r="B72" s="46"/>
      <c r="C72" s="46"/>
      <c r="D72" s="46"/>
      <c r="E72" s="46"/>
      <c r="F72" s="46"/>
      <c r="G72" s="46"/>
    </row>
    <row r="73" spans="1:7" ht="30" x14ac:dyDescent="0.25">
      <c r="A73" s="59" t="s">
        <v>296</v>
      </c>
      <c r="B73" s="44">
        <v>2237946</v>
      </c>
      <c r="C73" s="44">
        <v>1650000</v>
      </c>
      <c r="D73" s="44">
        <v>3887946</v>
      </c>
      <c r="E73" s="44">
        <v>0</v>
      </c>
      <c r="F73" s="44">
        <v>0</v>
      </c>
      <c r="G73" s="44">
        <f>F73-B73</f>
        <v>-2237946</v>
      </c>
    </row>
    <row r="74" spans="1:7" ht="30" x14ac:dyDescent="0.25">
      <c r="A74" s="59" t="s">
        <v>297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298</v>
      </c>
      <c r="B75" s="4">
        <f t="shared" ref="B75:G75" si="17">B73+B74</f>
        <v>2237946</v>
      </c>
      <c r="C75" s="4">
        <f t="shared" si="17"/>
        <v>1650000</v>
      </c>
      <c r="D75" s="4">
        <f t="shared" si="17"/>
        <v>3887946</v>
      </c>
      <c r="E75" s="4">
        <f t="shared" si="17"/>
        <v>0</v>
      </c>
      <c r="F75" s="4">
        <f t="shared" si="17"/>
        <v>0</v>
      </c>
      <c r="G75" s="4">
        <f t="shared" si="17"/>
        <v>-2237946</v>
      </c>
    </row>
    <row r="76" spans="1:7" x14ac:dyDescent="0.25">
      <c r="A76" s="52"/>
      <c r="B76" s="69"/>
      <c r="C76" s="69"/>
      <c r="D76" s="69"/>
      <c r="E76" s="69"/>
      <c r="F76" s="69"/>
      <c r="G76" s="6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38 B40:F58 E39:F39 B69:F72 E68:F68 B74:F75 E73:F7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topLeftCell="A117" zoomScale="85" zoomScaleNormal="85" workbookViewId="0">
      <selection activeCell="B10" sqref="B10:G1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23" t="s">
        <v>299</v>
      </c>
      <c r="B1" s="116"/>
      <c r="C1" s="116"/>
      <c r="D1" s="116"/>
      <c r="E1" s="116"/>
      <c r="F1" s="116"/>
      <c r="G1" s="117"/>
    </row>
    <row r="2" spans="1:7" x14ac:dyDescent="0.25">
      <c r="A2" s="108" t="str">
        <f>'Formato 1'!A2</f>
        <v>INSTITUTO CULTURAL DE LEÓN</v>
      </c>
      <c r="B2" s="108"/>
      <c r="C2" s="108"/>
      <c r="D2" s="108"/>
      <c r="E2" s="108"/>
      <c r="F2" s="108"/>
      <c r="G2" s="108"/>
    </row>
    <row r="3" spans="1:7" x14ac:dyDescent="0.25">
      <c r="A3" s="109" t="s">
        <v>300</v>
      </c>
      <c r="B3" s="109"/>
      <c r="C3" s="109"/>
      <c r="D3" s="109"/>
      <c r="E3" s="109"/>
      <c r="F3" s="109"/>
      <c r="G3" s="109"/>
    </row>
    <row r="4" spans="1:7" x14ac:dyDescent="0.25">
      <c r="A4" s="109" t="s">
        <v>301</v>
      </c>
      <c r="B4" s="109"/>
      <c r="C4" s="109"/>
      <c r="D4" s="109"/>
      <c r="E4" s="109"/>
      <c r="F4" s="109"/>
      <c r="G4" s="109"/>
    </row>
    <row r="5" spans="1:7" x14ac:dyDescent="0.25">
      <c r="A5" s="109" t="str">
        <f>'Formato 3'!A4</f>
        <v>Del 1 de Enero al 31 de Marzo de 2023 (b)</v>
      </c>
      <c r="B5" s="109"/>
      <c r="C5" s="109"/>
      <c r="D5" s="109"/>
      <c r="E5" s="109"/>
      <c r="F5" s="109"/>
      <c r="G5" s="109"/>
    </row>
    <row r="6" spans="1:7" ht="41.45" customHeight="1" x14ac:dyDescent="0.25">
      <c r="A6" s="110" t="s">
        <v>2</v>
      </c>
      <c r="B6" s="110"/>
      <c r="C6" s="110"/>
      <c r="D6" s="110"/>
      <c r="E6" s="110"/>
      <c r="F6" s="110"/>
      <c r="G6" s="110"/>
    </row>
    <row r="7" spans="1:7" x14ac:dyDescent="0.25">
      <c r="A7" s="121" t="s">
        <v>4</v>
      </c>
      <c r="B7" s="121" t="s">
        <v>302</v>
      </c>
      <c r="C7" s="121"/>
      <c r="D7" s="121"/>
      <c r="E7" s="121"/>
      <c r="F7" s="121"/>
      <c r="G7" s="122" t="s">
        <v>303</v>
      </c>
    </row>
    <row r="8" spans="1:7" ht="30" x14ac:dyDescent="0.25">
      <c r="A8" s="121"/>
      <c r="B8" s="7" t="s">
        <v>304</v>
      </c>
      <c r="C8" s="7" t="s">
        <v>305</v>
      </c>
      <c r="D8" s="7" t="s">
        <v>306</v>
      </c>
      <c r="E8" s="7" t="s">
        <v>192</v>
      </c>
      <c r="F8" s="7" t="s">
        <v>307</v>
      </c>
      <c r="G8" s="121"/>
    </row>
    <row r="9" spans="1:7" x14ac:dyDescent="0.25">
      <c r="A9" s="28" t="s">
        <v>308</v>
      </c>
      <c r="B9" s="70">
        <f t="shared" ref="B9:G9" si="0">SUM(B10,B18,B28,B38,B48,B58,B62,B71,B75)</f>
        <v>78490522</v>
      </c>
      <c r="C9" s="70">
        <f t="shared" si="0"/>
        <v>7440102.2699999996</v>
      </c>
      <c r="D9" s="70">
        <f t="shared" si="0"/>
        <v>85930624.270000011</v>
      </c>
      <c r="E9" s="70">
        <f t="shared" si="0"/>
        <v>14797962.880000001</v>
      </c>
      <c r="F9" s="70">
        <f t="shared" si="0"/>
        <v>14448434.720000001</v>
      </c>
      <c r="G9" s="70">
        <f t="shared" si="0"/>
        <v>71132661.390000015</v>
      </c>
    </row>
    <row r="10" spans="1:7" x14ac:dyDescent="0.25">
      <c r="A10" s="71" t="s">
        <v>309</v>
      </c>
      <c r="B10" s="70">
        <f t="shared" ref="B10:G10" si="1">SUM(B11:B17)</f>
        <v>59052576</v>
      </c>
      <c r="C10" s="70">
        <f t="shared" si="1"/>
        <v>0</v>
      </c>
      <c r="D10" s="70">
        <f t="shared" si="1"/>
        <v>59052576</v>
      </c>
      <c r="E10" s="70">
        <f t="shared" si="1"/>
        <v>12789670.359999999</v>
      </c>
      <c r="F10" s="70">
        <f t="shared" si="1"/>
        <v>12720790.359999999</v>
      </c>
      <c r="G10" s="70">
        <f t="shared" si="1"/>
        <v>46262905.640000008</v>
      </c>
    </row>
    <row r="11" spans="1:7" x14ac:dyDescent="0.25">
      <c r="A11" s="72" t="s">
        <v>310</v>
      </c>
      <c r="B11" s="61">
        <v>25778267</v>
      </c>
      <c r="C11" s="61">
        <v>248.93</v>
      </c>
      <c r="D11" s="61">
        <v>25778515.93</v>
      </c>
      <c r="E11" s="61">
        <v>5758724.8300000001</v>
      </c>
      <c r="F11" s="61">
        <v>5758724.8300000001</v>
      </c>
      <c r="G11" s="61">
        <f>D11-E11</f>
        <v>20019791.100000001</v>
      </c>
    </row>
    <row r="12" spans="1:7" x14ac:dyDescent="0.25">
      <c r="A12" s="72" t="s">
        <v>311</v>
      </c>
      <c r="B12" s="61">
        <v>6998928</v>
      </c>
      <c r="C12" s="61">
        <v>0</v>
      </c>
      <c r="D12" s="61">
        <v>6998928</v>
      </c>
      <c r="E12" s="61">
        <v>1841470</v>
      </c>
      <c r="F12" s="61">
        <v>1772590</v>
      </c>
      <c r="G12" s="61">
        <f t="shared" ref="G12:G17" si="2">D12-E12</f>
        <v>5157458</v>
      </c>
    </row>
    <row r="13" spans="1:7" x14ac:dyDescent="0.25">
      <c r="A13" s="72" t="s">
        <v>312</v>
      </c>
      <c r="B13" s="61">
        <v>5626768</v>
      </c>
      <c r="C13" s="61">
        <v>-407434.68</v>
      </c>
      <c r="D13" s="61">
        <v>5219333.32</v>
      </c>
      <c r="E13" s="61">
        <v>462366.81</v>
      </c>
      <c r="F13" s="61">
        <v>462366.81</v>
      </c>
      <c r="G13" s="61">
        <f t="shared" si="2"/>
        <v>4756966.5100000007</v>
      </c>
    </row>
    <row r="14" spans="1:7" x14ac:dyDescent="0.25">
      <c r="A14" s="72" t="s">
        <v>313</v>
      </c>
      <c r="B14" s="61">
        <v>9804934</v>
      </c>
      <c r="C14" s="61">
        <v>0</v>
      </c>
      <c r="D14" s="61">
        <v>9804934</v>
      </c>
      <c r="E14" s="61">
        <v>1797225.89</v>
      </c>
      <c r="F14" s="61">
        <v>1797225.89</v>
      </c>
      <c r="G14" s="61">
        <f t="shared" si="2"/>
        <v>8007708.1100000003</v>
      </c>
    </row>
    <row r="15" spans="1:7" x14ac:dyDescent="0.25">
      <c r="A15" s="72" t="s">
        <v>314</v>
      </c>
      <c r="B15" s="61">
        <v>10843679</v>
      </c>
      <c r="C15" s="61">
        <v>407185.75</v>
      </c>
      <c r="D15" s="61">
        <v>11250864.75</v>
      </c>
      <c r="E15" s="61">
        <v>2929882.83</v>
      </c>
      <c r="F15" s="61">
        <v>2929882.83</v>
      </c>
      <c r="G15" s="61">
        <f t="shared" si="2"/>
        <v>8320981.9199999999</v>
      </c>
    </row>
    <row r="16" spans="1:7" x14ac:dyDescent="0.25">
      <c r="A16" s="72" t="s">
        <v>315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f t="shared" si="2"/>
        <v>0</v>
      </c>
    </row>
    <row r="17" spans="1:7" x14ac:dyDescent="0.25">
      <c r="A17" s="72" t="s">
        <v>316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f t="shared" si="2"/>
        <v>0</v>
      </c>
    </row>
    <row r="18" spans="1:7" x14ac:dyDescent="0.25">
      <c r="A18" s="71" t="s">
        <v>317</v>
      </c>
      <c r="B18" s="70">
        <f t="shared" ref="B18:G18" si="3">SUM(B19:B27)</f>
        <v>1228200</v>
      </c>
      <c r="C18" s="70">
        <f t="shared" si="3"/>
        <v>60767.49</v>
      </c>
      <c r="D18" s="70">
        <f t="shared" si="3"/>
        <v>1288967.49</v>
      </c>
      <c r="E18" s="70">
        <f t="shared" si="3"/>
        <v>335374.70999999996</v>
      </c>
      <c r="F18" s="70">
        <f t="shared" si="3"/>
        <v>193016.13</v>
      </c>
      <c r="G18" s="70">
        <f t="shared" si="3"/>
        <v>953592.78</v>
      </c>
    </row>
    <row r="19" spans="1:7" x14ac:dyDescent="0.25">
      <c r="A19" s="72" t="s">
        <v>318</v>
      </c>
      <c r="B19" s="61">
        <v>807500</v>
      </c>
      <c r="C19" s="61">
        <v>128.9</v>
      </c>
      <c r="D19" s="61">
        <v>807628.9</v>
      </c>
      <c r="E19" s="61">
        <v>206109.41</v>
      </c>
      <c r="F19" s="61">
        <v>70835.44</v>
      </c>
      <c r="G19" s="61">
        <f>D19-E19</f>
        <v>601519.49</v>
      </c>
    </row>
    <row r="20" spans="1:7" x14ac:dyDescent="0.25">
      <c r="A20" s="72" t="s">
        <v>319</v>
      </c>
      <c r="B20" s="61">
        <v>132000</v>
      </c>
      <c r="C20" s="61">
        <v>6855.98</v>
      </c>
      <c r="D20" s="61">
        <v>138855.98000000001</v>
      </c>
      <c r="E20" s="61">
        <v>32345.83</v>
      </c>
      <c r="F20" s="61">
        <v>32345.83</v>
      </c>
      <c r="G20" s="61">
        <f t="shared" ref="G20:G27" si="4">D20-E20</f>
        <v>106510.15000000001</v>
      </c>
    </row>
    <row r="21" spans="1:7" x14ac:dyDescent="0.25">
      <c r="A21" s="72" t="s">
        <v>320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f t="shared" si="4"/>
        <v>0</v>
      </c>
    </row>
    <row r="22" spans="1:7" x14ac:dyDescent="0.25">
      <c r="A22" s="72" t="s">
        <v>321</v>
      </c>
      <c r="B22" s="61">
        <v>138700</v>
      </c>
      <c r="C22" s="61">
        <v>39419.29</v>
      </c>
      <c r="D22" s="61">
        <v>178119.29</v>
      </c>
      <c r="E22" s="61">
        <v>45286.73</v>
      </c>
      <c r="F22" s="61">
        <v>42781.120000000003</v>
      </c>
      <c r="G22" s="61">
        <f t="shared" si="4"/>
        <v>132832.56</v>
      </c>
    </row>
    <row r="23" spans="1:7" x14ac:dyDescent="0.25">
      <c r="A23" s="72" t="s">
        <v>322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f t="shared" si="4"/>
        <v>0</v>
      </c>
    </row>
    <row r="24" spans="1:7" x14ac:dyDescent="0.25">
      <c r="A24" s="72" t="s">
        <v>323</v>
      </c>
      <c r="B24" s="61">
        <v>150000</v>
      </c>
      <c r="C24" s="61">
        <v>9724.32</v>
      </c>
      <c r="D24" s="61">
        <v>159724.32</v>
      </c>
      <c r="E24" s="61">
        <v>46993.74</v>
      </c>
      <c r="F24" s="61">
        <v>46993.74</v>
      </c>
      <c r="G24" s="61">
        <f t="shared" si="4"/>
        <v>112730.58000000002</v>
      </c>
    </row>
    <row r="25" spans="1:7" x14ac:dyDescent="0.25">
      <c r="A25" s="72" t="s">
        <v>324</v>
      </c>
      <c r="B25" s="61">
        <v>0</v>
      </c>
      <c r="C25" s="61">
        <v>3479</v>
      </c>
      <c r="D25" s="61">
        <v>3479</v>
      </c>
      <c r="E25" s="61">
        <v>3479</v>
      </c>
      <c r="F25" s="61">
        <v>0</v>
      </c>
      <c r="G25" s="61">
        <f t="shared" si="4"/>
        <v>0</v>
      </c>
    </row>
    <row r="26" spans="1:7" x14ac:dyDescent="0.25">
      <c r="A26" s="72" t="s">
        <v>325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f t="shared" si="4"/>
        <v>0</v>
      </c>
    </row>
    <row r="27" spans="1:7" x14ac:dyDescent="0.25">
      <c r="A27" s="72" t="s">
        <v>326</v>
      </c>
      <c r="B27" s="61">
        <v>0</v>
      </c>
      <c r="C27" s="61">
        <v>1160</v>
      </c>
      <c r="D27" s="61">
        <v>1160</v>
      </c>
      <c r="E27" s="61">
        <v>1160</v>
      </c>
      <c r="F27" s="61">
        <v>60</v>
      </c>
      <c r="G27" s="61">
        <f t="shared" si="4"/>
        <v>0</v>
      </c>
    </row>
    <row r="28" spans="1:7" x14ac:dyDescent="0.25">
      <c r="A28" s="71" t="s">
        <v>327</v>
      </c>
      <c r="B28" s="70">
        <f t="shared" ref="B28:G28" si="5">SUM(B29:B37)</f>
        <v>18209746</v>
      </c>
      <c r="C28" s="70">
        <f t="shared" si="5"/>
        <v>7379334.7799999993</v>
      </c>
      <c r="D28" s="70">
        <f t="shared" si="5"/>
        <v>25589080.780000001</v>
      </c>
      <c r="E28" s="70">
        <f t="shared" si="5"/>
        <v>1672917.81</v>
      </c>
      <c r="F28" s="70">
        <f t="shared" si="5"/>
        <v>1534628.23</v>
      </c>
      <c r="G28" s="70">
        <f t="shared" si="5"/>
        <v>23916162.970000003</v>
      </c>
    </row>
    <row r="29" spans="1:7" x14ac:dyDescent="0.25">
      <c r="A29" s="72" t="s">
        <v>328</v>
      </c>
      <c r="B29" s="61">
        <v>1674302</v>
      </c>
      <c r="C29" s="61">
        <v>2126.75</v>
      </c>
      <c r="D29" s="61">
        <v>1676428.75</v>
      </c>
      <c r="E29" s="61">
        <v>257687.05</v>
      </c>
      <c r="F29" s="61">
        <v>233374.02</v>
      </c>
      <c r="G29" s="61">
        <f>D29-E29</f>
        <v>1418741.7</v>
      </c>
    </row>
    <row r="30" spans="1:7" x14ac:dyDescent="0.25">
      <c r="A30" s="72" t="s">
        <v>329</v>
      </c>
      <c r="B30" s="61">
        <v>18880</v>
      </c>
      <c r="C30" s="61">
        <v>0</v>
      </c>
      <c r="D30" s="61">
        <v>18880</v>
      </c>
      <c r="E30" s="61">
        <v>4428.03</v>
      </c>
      <c r="F30" s="61">
        <v>4428.03</v>
      </c>
      <c r="G30" s="61">
        <f t="shared" ref="G30:G37" si="6">D30-E30</f>
        <v>14451.970000000001</v>
      </c>
    </row>
    <row r="31" spans="1:7" x14ac:dyDescent="0.25">
      <c r="A31" s="72" t="s">
        <v>330</v>
      </c>
      <c r="B31" s="61">
        <v>441380</v>
      </c>
      <c r="C31" s="61">
        <v>82136.62</v>
      </c>
      <c r="D31" s="61">
        <v>523516.62</v>
      </c>
      <c r="E31" s="61">
        <v>107948.62</v>
      </c>
      <c r="F31" s="61">
        <v>107948.62</v>
      </c>
      <c r="G31" s="61">
        <f t="shared" si="6"/>
        <v>415568</v>
      </c>
    </row>
    <row r="32" spans="1:7" x14ac:dyDescent="0.25">
      <c r="A32" s="72" t="s">
        <v>331</v>
      </c>
      <c r="B32" s="61">
        <v>140000</v>
      </c>
      <c r="C32" s="61">
        <v>3238.78</v>
      </c>
      <c r="D32" s="61">
        <v>143238.78</v>
      </c>
      <c r="E32" s="61">
        <v>25528.76</v>
      </c>
      <c r="F32" s="61">
        <v>25528.76</v>
      </c>
      <c r="G32" s="61">
        <f t="shared" si="6"/>
        <v>117710.02</v>
      </c>
    </row>
    <row r="33" spans="1:7" ht="14.45" customHeight="1" x14ac:dyDescent="0.25">
      <c r="A33" s="72" t="s">
        <v>332</v>
      </c>
      <c r="B33" s="61">
        <v>764825</v>
      </c>
      <c r="C33" s="61">
        <v>1419351.75</v>
      </c>
      <c r="D33" s="61">
        <v>2184176.75</v>
      </c>
      <c r="E33" s="61">
        <v>67716.160000000003</v>
      </c>
      <c r="F33" s="61">
        <v>57721.760000000002</v>
      </c>
      <c r="G33" s="61">
        <f t="shared" si="6"/>
        <v>2116460.59</v>
      </c>
    </row>
    <row r="34" spans="1:7" ht="14.45" customHeight="1" x14ac:dyDescent="0.25">
      <c r="A34" s="72" t="s">
        <v>333</v>
      </c>
      <c r="B34" s="61">
        <v>172410</v>
      </c>
      <c r="C34" s="61">
        <v>20339.38</v>
      </c>
      <c r="D34" s="61">
        <v>192749.38</v>
      </c>
      <c r="E34" s="61">
        <v>21880.2</v>
      </c>
      <c r="F34" s="61">
        <v>17721.79</v>
      </c>
      <c r="G34" s="61">
        <f t="shared" si="6"/>
        <v>170869.18</v>
      </c>
    </row>
    <row r="35" spans="1:7" ht="14.45" customHeight="1" x14ac:dyDescent="0.25">
      <c r="A35" s="72" t="s">
        <v>334</v>
      </c>
      <c r="B35" s="61">
        <v>129312</v>
      </c>
      <c r="C35" s="61">
        <v>12601.89</v>
      </c>
      <c r="D35" s="61">
        <v>141913.89000000001</v>
      </c>
      <c r="E35" s="61">
        <v>14574.16</v>
      </c>
      <c r="F35" s="61">
        <v>14574.16</v>
      </c>
      <c r="G35" s="61">
        <f t="shared" si="6"/>
        <v>127339.73000000001</v>
      </c>
    </row>
    <row r="36" spans="1:7" ht="14.45" customHeight="1" x14ac:dyDescent="0.25">
      <c r="A36" s="72" t="s">
        <v>335</v>
      </c>
      <c r="B36" s="61">
        <v>10779261</v>
      </c>
      <c r="C36" s="61">
        <v>4852792.88</v>
      </c>
      <c r="D36" s="61">
        <v>15632053.880000001</v>
      </c>
      <c r="E36" s="61">
        <v>497805.37</v>
      </c>
      <c r="F36" s="61">
        <v>397981.63</v>
      </c>
      <c r="G36" s="61">
        <f t="shared" si="6"/>
        <v>15134248.510000002</v>
      </c>
    </row>
    <row r="37" spans="1:7" ht="14.45" customHeight="1" x14ac:dyDescent="0.25">
      <c r="A37" s="72" t="s">
        <v>336</v>
      </c>
      <c r="B37" s="61">
        <v>4089376</v>
      </c>
      <c r="C37" s="61">
        <v>986746.73</v>
      </c>
      <c r="D37" s="61">
        <v>5076122.7300000004</v>
      </c>
      <c r="E37" s="61">
        <v>675349.46</v>
      </c>
      <c r="F37" s="61">
        <v>675349.46</v>
      </c>
      <c r="G37" s="61">
        <f t="shared" si="6"/>
        <v>4400773.2700000005</v>
      </c>
    </row>
    <row r="38" spans="1:7" x14ac:dyDescent="0.25">
      <c r="A38" s="71" t="s">
        <v>337</v>
      </c>
      <c r="B38" s="70">
        <f t="shared" ref="B38:G38" si="7">SUM(B39:B47)</f>
        <v>0</v>
      </c>
      <c r="C38" s="70">
        <f t="shared" si="7"/>
        <v>0</v>
      </c>
      <c r="D38" s="70">
        <f t="shared" si="7"/>
        <v>0</v>
      </c>
      <c r="E38" s="70">
        <f t="shared" si="7"/>
        <v>0</v>
      </c>
      <c r="F38" s="70">
        <f t="shared" si="7"/>
        <v>0</v>
      </c>
      <c r="G38" s="70">
        <f t="shared" si="7"/>
        <v>0</v>
      </c>
    </row>
    <row r="39" spans="1:7" x14ac:dyDescent="0.25">
      <c r="A39" s="72" t="s">
        <v>338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f>D39-E39</f>
        <v>0</v>
      </c>
    </row>
    <row r="40" spans="1:7" x14ac:dyDescent="0.25">
      <c r="A40" s="72" t="s">
        <v>339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f t="shared" ref="G40:G47" si="8">D40-E40</f>
        <v>0</v>
      </c>
    </row>
    <row r="41" spans="1:7" x14ac:dyDescent="0.25">
      <c r="A41" s="72" t="s">
        <v>340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f t="shared" si="8"/>
        <v>0</v>
      </c>
    </row>
    <row r="42" spans="1:7" x14ac:dyDescent="0.25">
      <c r="A42" s="72" t="s">
        <v>341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f t="shared" si="8"/>
        <v>0</v>
      </c>
    </row>
    <row r="43" spans="1:7" x14ac:dyDescent="0.25">
      <c r="A43" s="72" t="s">
        <v>342</v>
      </c>
      <c r="B43" s="61">
        <v>0</v>
      </c>
      <c r="C43" s="61">
        <v>0</v>
      </c>
      <c r="D43" s="61">
        <v>0</v>
      </c>
      <c r="E43" s="61">
        <v>0</v>
      </c>
      <c r="F43" s="61">
        <v>0</v>
      </c>
      <c r="G43" s="61">
        <f t="shared" si="8"/>
        <v>0</v>
      </c>
    </row>
    <row r="44" spans="1:7" x14ac:dyDescent="0.25">
      <c r="A44" s="72" t="s">
        <v>343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f t="shared" si="8"/>
        <v>0</v>
      </c>
    </row>
    <row r="45" spans="1:7" x14ac:dyDescent="0.25">
      <c r="A45" s="72" t="s">
        <v>344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f t="shared" si="8"/>
        <v>0</v>
      </c>
    </row>
    <row r="46" spans="1:7" x14ac:dyDescent="0.25">
      <c r="A46" s="72" t="s">
        <v>345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f t="shared" si="8"/>
        <v>0</v>
      </c>
    </row>
    <row r="47" spans="1:7" x14ac:dyDescent="0.25">
      <c r="A47" s="72" t="s">
        <v>346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f t="shared" si="8"/>
        <v>0</v>
      </c>
    </row>
    <row r="48" spans="1:7" x14ac:dyDescent="0.25">
      <c r="A48" s="71" t="s">
        <v>347</v>
      </c>
      <c r="B48" s="70">
        <f t="shared" ref="B48:G48" si="9">SUM(B49:B57)</f>
        <v>0</v>
      </c>
      <c r="C48" s="70">
        <f t="shared" si="9"/>
        <v>0</v>
      </c>
      <c r="D48" s="70">
        <f t="shared" si="9"/>
        <v>0</v>
      </c>
      <c r="E48" s="70">
        <f t="shared" si="9"/>
        <v>0</v>
      </c>
      <c r="F48" s="70">
        <f t="shared" si="9"/>
        <v>0</v>
      </c>
      <c r="G48" s="70">
        <f t="shared" si="9"/>
        <v>0</v>
      </c>
    </row>
    <row r="49" spans="1:7" x14ac:dyDescent="0.25">
      <c r="A49" s="72" t="s">
        <v>348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f>D49-E49</f>
        <v>0</v>
      </c>
    </row>
    <row r="50" spans="1:7" x14ac:dyDescent="0.25">
      <c r="A50" s="72" t="s">
        <v>349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f t="shared" ref="G50:G57" si="10">D50-E50</f>
        <v>0</v>
      </c>
    </row>
    <row r="51" spans="1:7" x14ac:dyDescent="0.25">
      <c r="A51" s="72" t="s">
        <v>350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f t="shared" si="10"/>
        <v>0</v>
      </c>
    </row>
    <row r="52" spans="1:7" x14ac:dyDescent="0.25">
      <c r="A52" s="72" t="s">
        <v>351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f t="shared" si="10"/>
        <v>0</v>
      </c>
    </row>
    <row r="53" spans="1:7" x14ac:dyDescent="0.25">
      <c r="A53" s="72" t="s">
        <v>352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f t="shared" si="10"/>
        <v>0</v>
      </c>
    </row>
    <row r="54" spans="1:7" x14ac:dyDescent="0.25">
      <c r="A54" s="72" t="s">
        <v>353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f t="shared" si="10"/>
        <v>0</v>
      </c>
    </row>
    <row r="55" spans="1:7" x14ac:dyDescent="0.25">
      <c r="A55" s="72" t="s">
        <v>354</v>
      </c>
      <c r="B55" s="61">
        <v>0</v>
      </c>
      <c r="C55" s="61">
        <v>0</v>
      </c>
      <c r="D55" s="61">
        <v>0</v>
      </c>
      <c r="E55" s="61">
        <v>0</v>
      </c>
      <c r="F55" s="61">
        <v>0</v>
      </c>
      <c r="G55" s="61">
        <f t="shared" si="10"/>
        <v>0</v>
      </c>
    </row>
    <row r="56" spans="1:7" x14ac:dyDescent="0.25">
      <c r="A56" s="72" t="s">
        <v>355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f t="shared" si="10"/>
        <v>0</v>
      </c>
    </row>
    <row r="57" spans="1:7" x14ac:dyDescent="0.25">
      <c r="A57" s="72" t="s">
        <v>356</v>
      </c>
      <c r="B57" s="61">
        <v>0</v>
      </c>
      <c r="C57" s="61">
        <v>0</v>
      </c>
      <c r="D57" s="61">
        <v>0</v>
      </c>
      <c r="E57" s="61">
        <v>0</v>
      </c>
      <c r="F57" s="61">
        <v>0</v>
      </c>
      <c r="G57" s="61">
        <f t="shared" si="10"/>
        <v>0</v>
      </c>
    </row>
    <row r="58" spans="1:7" x14ac:dyDescent="0.25">
      <c r="A58" s="71" t="s">
        <v>357</v>
      </c>
      <c r="B58" s="70">
        <f t="shared" ref="B58:G58" si="11">SUM(B59:B61)</f>
        <v>0</v>
      </c>
      <c r="C58" s="70">
        <f t="shared" si="11"/>
        <v>0</v>
      </c>
      <c r="D58" s="70">
        <f t="shared" si="11"/>
        <v>0</v>
      </c>
      <c r="E58" s="70">
        <f t="shared" si="11"/>
        <v>0</v>
      </c>
      <c r="F58" s="70">
        <f t="shared" si="11"/>
        <v>0</v>
      </c>
      <c r="G58" s="70">
        <f t="shared" si="11"/>
        <v>0</v>
      </c>
    </row>
    <row r="59" spans="1:7" x14ac:dyDescent="0.25">
      <c r="A59" s="72" t="s">
        <v>358</v>
      </c>
      <c r="B59" s="61">
        <v>0</v>
      </c>
      <c r="C59" s="61">
        <v>0</v>
      </c>
      <c r="D59" s="61">
        <v>0</v>
      </c>
      <c r="E59" s="61">
        <v>0</v>
      </c>
      <c r="F59" s="61">
        <v>0</v>
      </c>
      <c r="G59" s="61">
        <f>D59-E59</f>
        <v>0</v>
      </c>
    </row>
    <row r="60" spans="1:7" x14ac:dyDescent="0.25">
      <c r="A60" s="72" t="s">
        <v>359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f t="shared" ref="G60:G61" si="12">D60-E60</f>
        <v>0</v>
      </c>
    </row>
    <row r="61" spans="1:7" x14ac:dyDescent="0.25">
      <c r="A61" s="72" t="s">
        <v>360</v>
      </c>
      <c r="B61" s="61">
        <v>0</v>
      </c>
      <c r="C61" s="61">
        <v>0</v>
      </c>
      <c r="D61" s="61">
        <v>0</v>
      </c>
      <c r="E61" s="61">
        <v>0</v>
      </c>
      <c r="F61" s="61">
        <v>0</v>
      </c>
      <c r="G61" s="61">
        <f t="shared" si="12"/>
        <v>0</v>
      </c>
    </row>
    <row r="62" spans="1:7" x14ac:dyDescent="0.25">
      <c r="A62" s="71" t="s">
        <v>361</v>
      </c>
      <c r="B62" s="70">
        <f t="shared" ref="B62:G62" si="13">SUM(B63:B67,B69:B70)</f>
        <v>0</v>
      </c>
      <c r="C62" s="70">
        <f t="shared" si="13"/>
        <v>0</v>
      </c>
      <c r="D62" s="70">
        <f t="shared" si="13"/>
        <v>0</v>
      </c>
      <c r="E62" s="70">
        <f t="shared" si="13"/>
        <v>0</v>
      </c>
      <c r="F62" s="70">
        <f t="shared" si="13"/>
        <v>0</v>
      </c>
      <c r="G62" s="70">
        <f t="shared" si="13"/>
        <v>0</v>
      </c>
    </row>
    <row r="63" spans="1:7" x14ac:dyDescent="0.25">
      <c r="A63" s="72" t="s">
        <v>362</v>
      </c>
      <c r="B63" s="61">
        <v>0</v>
      </c>
      <c r="C63" s="61">
        <v>0</v>
      </c>
      <c r="D63" s="61">
        <v>0</v>
      </c>
      <c r="E63" s="61">
        <v>0</v>
      </c>
      <c r="F63" s="61">
        <v>0</v>
      </c>
      <c r="G63" s="61">
        <f>D63-E63</f>
        <v>0</v>
      </c>
    </row>
    <row r="64" spans="1:7" x14ac:dyDescent="0.25">
      <c r="A64" s="72" t="s">
        <v>363</v>
      </c>
      <c r="B64" s="61">
        <v>0</v>
      </c>
      <c r="C64" s="61">
        <v>0</v>
      </c>
      <c r="D64" s="61">
        <v>0</v>
      </c>
      <c r="E64" s="61">
        <v>0</v>
      </c>
      <c r="F64" s="61">
        <v>0</v>
      </c>
      <c r="G64" s="61">
        <f t="shared" ref="G64:G70" si="14">D64-E64</f>
        <v>0</v>
      </c>
    </row>
    <row r="65" spans="1:7" x14ac:dyDescent="0.25">
      <c r="A65" s="72" t="s">
        <v>364</v>
      </c>
      <c r="B65" s="61">
        <v>0</v>
      </c>
      <c r="C65" s="61">
        <v>0</v>
      </c>
      <c r="D65" s="61">
        <v>0</v>
      </c>
      <c r="E65" s="61">
        <v>0</v>
      </c>
      <c r="F65" s="61">
        <v>0</v>
      </c>
      <c r="G65" s="61">
        <f t="shared" si="14"/>
        <v>0</v>
      </c>
    </row>
    <row r="66" spans="1:7" x14ac:dyDescent="0.25">
      <c r="A66" s="72" t="s">
        <v>365</v>
      </c>
      <c r="B66" s="61">
        <v>0</v>
      </c>
      <c r="C66" s="61">
        <v>0</v>
      </c>
      <c r="D66" s="61">
        <v>0</v>
      </c>
      <c r="E66" s="61">
        <v>0</v>
      </c>
      <c r="F66" s="61">
        <v>0</v>
      </c>
      <c r="G66" s="61">
        <f t="shared" si="14"/>
        <v>0</v>
      </c>
    </row>
    <row r="67" spans="1:7" x14ac:dyDescent="0.25">
      <c r="A67" s="72" t="s">
        <v>366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f t="shared" si="14"/>
        <v>0</v>
      </c>
    </row>
    <row r="68" spans="1:7" x14ac:dyDescent="0.25">
      <c r="A68" s="72" t="s">
        <v>367</v>
      </c>
      <c r="B68" s="61">
        <v>0</v>
      </c>
      <c r="C68" s="61">
        <v>0</v>
      </c>
      <c r="D68" s="61">
        <v>0</v>
      </c>
      <c r="E68" s="61">
        <v>0</v>
      </c>
      <c r="F68" s="61">
        <v>0</v>
      </c>
      <c r="G68" s="61">
        <f t="shared" si="14"/>
        <v>0</v>
      </c>
    </row>
    <row r="69" spans="1:7" x14ac:dyDescent="0.25">
      <c r="A69" s="72" t="s">
        <v>368</v>
      </c>
      <c r="B69" s="61">
        <v>0</v>
      </c>
      <c r="C69" s="61">
        <v>0</v>
      </c>
      <c r="D69" s="61">
        <v>0</v>
      </c>
      <c r="E69" s="61">
        <v>0</v>
      </c>
      <c r="F69" s="61">
        <v>0</v>
      </c>
      <c r="G69" s="61">
        <f t="shared" si="14"/>
        <v>0</v>
      </c>
    </row>
    <row r="70" spans="1:7" x14ac:dyDescent="0.25">
      <c r="A70" s="72" t="s">
        <v>369</v>
      </c>
      <c r="B70" s="61">
        <v>0</v>
      </c>
      <c r="C70" s="61">
        <v>0</v>
      </c>
      <c r="D70" s="61">
        <v>0</v>
      </c>
      <c r="E70" s="61">
        <v>0</v>
      </c>
      <c r="F70" s="61">
        <v>0</v>
      </c>
      <c r="G70" s="61">
        <f t="shared" si="14"/>
        <v>0</v>
      </c>
    </row>
    <row r="71" spans="1:7" x14ac:dyDescent="0.25">
      <c r="A71" s="71" t="s">
        <v>370</v>
      </c>
      <c r="B71" s="70">
        <f t="shared" ref="B71:G71" si="15">SUM(B72:B74)</f>
        <v>0</v>
      </c>
      <c r="C71" s="70">
        <f t="shared" si="15"/>
        <v>0</v>
      </c>
      <c r="D71" s="70">
        <f t="shared" si="15"/>
        <v>0</v>
      </c>
      <c r="E71" s="70">
        <f t="shared" si="15"/>
        <v>0</v>
      </c>
      <c r="F71" s="70">
        <f t="shared" si="15"/>
        <v>0</v>
      </c>
      <c r="G71" s="70">
        <f t="shared" si="15"/>
        <v>0</v>
      </c>
    </row>
    <row r="72" spans="1:7" x14ac:dyDescent="0.25">
      <c r="A72" s="72" t="s">
        <v>371</v>
      </c>
      <c r="B72" s="61">
        <v>0</v>
      </c>
      <c r="C72" s="61">
        <v>0</v>
      </c>
      <c r="D72" s="61">
        <v>0</v>
      </c>
      <c r="E72" s="61">
        <v>0</v>
      </c>
      <c r="F72" s="61">
        <v>0</v>
      </c>
      <c r="G72" s="61">
        <f>D72-E72</f>
        <v>0</v>
      </c>
    </row>
    <row r="73" spans="1:7" x14ac:dyDescent="0.25">
      <c r="A73" s="72" t="s">
        <v>372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f t="shared" ref="G73:G74" si="16">D73-E73</f>
        <v>0</v>
      </c>
    </row>
    <row r="74" spans="1:7" x14ac:dyDescent="0.25">
      <c r="A74" s="72" t="s">
        <v>373</v>
      </c>
      <c r="B74" s="61">
        <v>0</v>
      </c>
      <c r="C74" s="61">
        <v>0</v>
      </c>
      <c r="D74" s="61">
        <v>0</v>
      </c>
      <c r="E74" s="61">
        <v>0</v>
      </c>
      <c r="F74" s="61">
        <v>0</v>
      </c>
      <c r="G74" s="61">
        <f t="shared" si="16"/>
        <v>0</v>
      </c>
    </row>
    <row r="75" spans="1:7" x14ac:dyDescent="0.25">
      <c r="A75" s="71" t="s">
        <v>374</v>
      </c>
      <c r="B75" s="70">
        <f t="shared" ref="B75:G75" si="17">SUM(B76:B82)</f>
        <v>0</v>
      </c>
      <c r="C75" s="70">
        <f t="shared" si="17"/>
        <v>0</v>
      </c>
      <c r="D75" s="70">
        <f t="shared" si="17"/>
        <v>0</v>
      </c>
      <c r="E75" s="70">
        <f t="shared" si="17"/>
        <v>0</v>
      </c>
      <c r="F75" s="70">
        <f t="shared" si="17"/>
        <v>0</v>
      </c>
      <c r="G75" s="70">
        <f t="shared" si="17"/>
        <v>0</v>
      </c>
    </row>
    <row r="76" spans="1:7" x14ac:dyDescent="0.25">
      <c r="A76" s="72" t="s">
        <v>375</v>
      </c>
      <c r="B76" s="61">
        <v>0</v>
      </c>
      <c r="C76" s="61">
        <v>0</v>
      </c>
      <c r="D76" s="61">
        <v>0</v>
      </c>
      <c r="E76" s="61">
        <v>0</v>
      </c>
      <c r="F76" s="61">
        <v>0</v>
      </c>
      <c r="G76" s="61">
        <f>D76-E76</f>
        <v>0</v>
      </c>
    </row>
    <row r="77" spans="1:7" x14ac:dyDescent="0.25">
      <c r="A77" s="72" t="s">
        <v>376</v>
      </c>
      <c r="B77" s="61">
        <v>0</v>
      </c>
      <c r="C77" s="61">
        <v>0</v>
      </c>
      <c r="D77" s="61">
        <v>0</v>
      </c>
      <c r="E77" s="61">
        <v>0</v>
      </c>
      <c r="F77" s="61">
        <v>0</v>
      </c>
      <c r="G77" s="61">
        <f t="shared" ref="G77:G82" si="18">D77-E77</f>
        <v>0</v>
      </c>
    </row>
    <row r="78" spans="1:7" x14ac:dyDescent="0.25">
      <c r="A78" s="72" t="s">
        <v>377</v>
      </c>
      <c r="B78" s="61">
        <v>0</v>
      </c>
      <c r="C78" s="61">
        <v>0</v>
      </c>
      <c r="D78" s="61">
        <v>0</v>
      </c>
      <c r="E78" s="61">
        <v>0</v>
      </c>
      <c r="F78" s="61">
        <v>0</v>
      </c>
      <c r="G78" s="61">
        <f t="shared" si="18"/>
        <v>0</v>
      </c>
    </row>
    <row r="79" spans="1:7" x14ac:dyDescent="0.25">
      <c r="A79" s="72" t="s">
        <v>378</v>
      </c>
      <c r="B79" s="61">
        <v>0</v>
      </c>
      <c r="C79" s="61">
        <v>0</v>
      </c>
      <c r="D79" s="61">
        <v>0</v>
      </c>
      <c r="E79" s="61">
        <v>0</v>
      </c>
      <c r="F79" s="61">
        <v>0</v>
      </c>
      <c r="G79" s="61">
        <f t="shared" si="18"/>
        <v>0</v>
      </c>
    </row>
    <row r="80" spans="1:7" x14ac:dyDescent="0.25">
      <c r="A80" s="72" t="s">
        <v>379</v>
      </c>
      <c r="B80" s="61">
        <v>0</v>
      </c>
      <c r="C80" s="61">
        <v>0</v>
      </c>
      <c r="D80" s="61">
        <v>0</v>
      </c>
      <c r="E80" s="61">
        <v>0</v>
      </c>
      <c r="F80" s="61">
        <v>0</v>
      </c>
      <c r="G80" s="61">
        <f t="shared" si="18"/>
        <v>0</v>
      </c>
    </row>
    <row r="81" spans="1:7" x14ac:dyDescent="0.25">
      <c r="A81" s="72" t="s">
        <v>380</v>
      </c>
      <c r="B81" s="61">
        <v>0</v>
      </c>
      <c r="C81" s="61">
        <v>0</v>
      </c>
      <c r="D81" s="61">
        <v>0</v>
      </c>
      <c r="E81" s="61">
        <v>0</v>
      </c>
      <c r="F81" s="61">
        <v>0</v>
      </c>
      <c r="G81" s="61">
        <f t="shared" si="18"/>
        <v>0</v>
      </c>
    </row>
    <row r="82" spans="1:7" x14ac:dyDescent="0.25">
      <c r="A82" s="72" t="s">
        <v>381</v>
      </c>
      <c r="B82" s="61">
        <v>0</v>
      </c>
      <c r="C82" s="61">
        <v>0</v>
      </c>
      <c r="D82" s="61">
        <v>0</v>
      </c>
      <c r="E82" s="61">
        <v>0</v>
      </c>
      <c r="F82" s="61">
        <v>0</v>
      </c>
      <c r="G82" s="61">
        <f t="shared" si="18"/>
        <v>0</v>
      </c>
    </row>
    <row r="83" spans="1:7" x14ac:dyDescent="0.25">
      <c r="A83" s="73"/>
      <c r="B83" s="61"/>
      <c r="C83" s="61"/>
      <c r="D83" s="61"/>
      <c r="E83" s="61"/>
      <c r="F83" s="61"/>
      <c r="G83" s="61"/>
    </row>
    <row r="84" spans="1:7" x14ac:dyDescent="0.25">
      <c r="A84" s="29" t="s">
        <v>382</v>
      </c>
      <c r="B84" s="70">
        <f t="shared" ref="B84:G84" si="19">SUM(B85,B93,B103,B113,B123,B133,B137,B146,B150)</f>
        <v>0</v>
      </c>
      <c r="C84" s="70">
        <f t="shared" si="19"/>
        <v>0</v>
      </c>
      <c r="D84" s="70">
        <f t="shared" si="19"/>
        <v>0</v>
      </c>
      <c r="E84" s="70">
        <f t="shared" si="19"/>
        <v>0</v>
      </c>
      <c r="F84" s="70">
        <f t="shared" si="19"/>
        <v>0</v>
      </c>
      <c r="G84" s="70">
        <f t="shared" si="19"/>
        <v>0</v>
      </c>
    </row>
    <row r="85" spans="1:7" x14ac:dyDescent="0.25">
      <c r="A85" s="71" t="s">
        <v>309</v>
      </c>
      <c r="B85" s="70">
        <f t="shared" ref="B85:G85" si="20">SUM(B86:B92)</f>
        <v>0</v>
      </c>
      <c r="C85" s="70">
        <f t="shared" si="20"/>
        <v>0</v>
      </c>
      <c r="D85" s="70">
        <f t="shared" si="20"/>
        <v>0</v>
      </c>
      <c r="E85" s="70">
        <f t="shared" si="20"/>
        <v>0</v>
      </c>
      <c r="F85" s="70">
        <f t="shared" si="20"/>
        <v>0</v>
      </c>
      <c r="G85" s="70">
        <f t="shared" si="20"/>
        <v>0</v>
      </c>
    </row>
    <row r="86" spans="1:7" x14ac:dyDescent="0.25">
      <c r="A86" s="72" t="s">
        <v>310</v>
      </c>
      <c r="B86" s="61">
        <v>0</v>
      </c>
      <c r="C86" s="61">
        <v>0</v>
      </c>
      <c r="D86" s="61">
        <v>0</v>
      </c>
      <c r="E86" s="61">
        <v>0</v>
      </c>
      <c r="F86" s="61">
        <v>0</v>
      </c>
      <c r="G86" s="61">
        <f>D86-E86</f>
        <v>0</v>
      </c>
    </row>
    <row r="87" spans="1:7" x14ac:dyDescent="0.25">
      <c r="A87" s="72" t="s">
        <v>311</v>
      </c>
      <c r="B87" s="61">
        <v>0</v>
      </c>
      <c r="C87" s="61">
        <v>0</v>
      </c>
      <c r="D87" s="61">
        <v>0</v>
      </c>
      <c r="E87" s="61">
        <v>0</v>
      </c>
      <c r="F87" s="61">
        <v>0</v>
      </c>
      <c r="G87" s="61">
        <f t="shared" ref="G87:G92" si="21">D87-E87</f>
        <v>0</v>
      </c>
    </row>
    <row r="88" spans="1:7" x14ac:dyDescent="0.25">
      <c r="A88" s="72" t="s">
        <v>312</v>
      </c>
      <c r="B88" s="61">
        <v>0</v>
      </c>
      <c r="C88" s="61">
        <v>0</v>
      </c>
      <c r="D88" s="61">
        <v>0</v>
      </c>
      <c r="E88" s="61">
        <v>0</v>
      </c>
      <c r="F88" s="61">
        <v>0</v>
      </c>
      <c r="G88" s="61">
        <f t="shared" si="21"/>
        <v>0</v>
      </c>
    </row>
    <row r="89" spans="1:7" x14ac:dyDescent="0.25">
      <c r="A89" s="72" t="s">
        <v>313</v>
      </c>
      <c r="B89" s="61">
        <v>0</v>
      </c>
      <c r="C89" s="61">
        <v>0</v>
      </c>
      <c r="D89" s="61">
        <v>0</v>
      </c>
      <c r="E89" s="61">
        <v>0</v>
      </c>
      <c r="F89" s="61">
        <v>0</v>
      </c>
      <c r="G89" s="61">
        <f t="shared" si="21"/>
        <v>0</v>
      </c>
    </row>
    <row r="90" spans="1:7" x14ac:dyDescent="0.25">
      <c r="A90" s="72" t="s">
        <v>314</v>
      </c>
      <c r="B90" s="61">
        <v>0</v>
      </c>
      <c r="C90" s="61">
        <v>0</v>
      </c>
      <c r="D90" s="61">
        <v>0</v>
      </c>
      <c r="E90" s="61">
        <v>0</v>
      </c>
      <c r="F90" s="61">
        <v>0</v>
      </c>
      <c r="G90" s="61">
        <f t="shared" si="21"/>
        <v>0</v>
      </c>
    </row>
    <row r="91" spans="1:7" x14ac:dyDescent="0.25">
      <c r="A91" s="72" t="s">
        <v>315</v>
      </c>
      <c r="B91" s="61">
        <v>0</v>
      </c>
      <c r="C91" s="61">
        <v>0</v>
      </c>
      <c r="D91" s="61">
        <v>0</v>
      </c>
      <c r="E91" s="61">
        <v>0</v>
      </c>
      <c r="F91" s="61">
        <v>0</v>
      </c>
      <c r="G91" s="61">
        <f t="shared" si="21"/>
        <v>0</v>
      </c>
    </row>
    <row r="92" spans="1:7" x14ac:dyDescent="0.25">
      <c r="A92" s="72" t="s">
        <v>316</v>
      </c>
      <c r="B92" s="61">
        <v>0</v>
      </c>
      <c r="C92" s="61">
        <v>0</v>
      </c>
      <c r="D92" s="61">
        <v>0</v>
      </c>
      <c r="E92" s="61">
        <v>0</v>
      </c>
      <c r="F92" s="61">
        <v>0</v>
      </c>
      <c r="G92" s="61">
        <f t="shared" si="21"/>
        <v>0</v>
      </c>
    </row>
    <row r="93" spans="1:7" x14ac:dyDescent="0.25">
      <c r="A93" s="71" t="s">
        <v>317</v>
      </c>
      <c r="B93" s="70">
        <f t="shared" ref="B93:G93" si="22">SUM(B94:B102)</f>
        <v>0</v>
      </c>
      <c r="C93" s="70">
        <f t="shared" si="22"/>
        <v>0</v>
      </c>
      <c r="D93" s="70">
        <f t="shared" si="22"/>
        <v>0</v>
      </c>
      <c r="E93" s="70">
        <f t="shared" si="22"/>
        <v>0</v>
      </c>
      <c r="F93" s="70">
        <f t="shared" si="22"/>
        <v>0</v>
      </c>
      <c r="G93" s="70">
        <f t="shared" si="22"/>
        <v>0</v>
      </c>
    </row>
    <row r="94" spans="1:7" x14ac:dyDescent="0.25">
      <c r="A94" s="72" t="s">
        <v>318</v>
      </c>
      <c r="B94" s="61">
        <v>0</v>
      </c>
      <c r="C94" s="61">
        <v>0</v>
      </c>
      <c r="D94" s="61">
        <v>0</v>
      </c>
      <c r="E94" s="61">
        <v>0</v>
      </c>
      <c r="F94" s="61">
        <v>0</v>
      </c>
      <c r="G94" s="61">
        <f>D94-E94</f>
        <v>0</v>
      </c>
    </row>
    <row r="95" spans="1:7" x14ac:dyDescent="0.25">
      <c r="A95" s="72" t="s">
        <v>319</v>
      </c>
      <c r="B95" s="61">
        <v>0</v>
      </c>
      <c r="C95" s="61">
        <v>0</v>
      </c>
      <c r="D95" s="61">
        <v>0</v>
      </c>
      <c r="E95" s="61">
        <v>0</v>
      </c>
      <c r="F95" s="61">
        <v>0</v>
      </c>
      <c r="G95" s="61">
        <f t="shared" ref="G95:G102" si="23">D95-E95</f>
        <v>0</v>
      </c>
    </row>
    <row r="96" spans="1:7" x14ac:dyDescent="0.25">
      <c r="A96" s="72" t="s">
        <v>320</v>
      </c>
      <c r="B96" s="61">
        <v>0</v>
      </c>
      <c r="C96" s="61">
        <v>0</v>
      </c>
      <c r="D96" s="61">
        <v>0</v>
      </c>
      <c r="E96" s="61">
        <v>0</v>
      </c>
      <c r="F96" s="61">
        <v>0</v>
      </c>
      <c r="G96" s="61">
        <f t="shared" si="23"/>
        <v>0</v>
      </c>
    </row>
    <row r="97" spans="1:7" x14ac:dyDescent="0.25">
      <c r="A97" s="72" t="s">
        <v>321</v>
      </c>
      <c r="B97" s="61">
        <v>0</v>
      </c>
      <c r="C97" s="61">
        <v>0</v>
      </c>
      <c r="D97" s="61">
        <v>0</v>
      </c>
      <c r="E97" s="61">
        <v>0</v>
      </c>
      <c r="F97" s="61">
        <v>0</v>
      </c>
      <c r="G97" s="61">
        <f t="shared" si="23"/>
        <v>0</v>
      </c>
    </row>
    <row r="98" spans="1:7" x14ac:dyDescent="0.25">
      <c r="A98" s="74" t="s">
        <v>322</v>
      </c>
      <c r="B98" s="61">
        <v>0</v>
      </c>
      <c r="C98" s="61">
        <v>0</v>
      </c>
      <c r="D98" s="61">
        <v>0</v>
      </c>
      <c r="E98" s="61">
        <v>0</v>
      </c>
      <c r="F98" s="61">
        <v>0</v>
      </c>
      <c r="G98" s="61">
        <f t="shared" si="23"/>
        <v>0</v>
      </c>
    </row>
    <row r="99" spans="1:7" x14ac:dyDescent="0.25">
      <c r="A99" s="72" t="s">
        <v>323</v>
      </c>
      <c r="B99" s="61">
        <v>0</v>
      </c>
      <c r="C99" s="61">
        <v>0</v>
      </c>
      <c r="D99" s="61">
        <v>0</v>
      </c>
      <c r="E99" s="61">
        <v>0</v>
      </c>
      <c r="F99" s="61">
        <v>0</v>
      </c>
      <c r="G99" s="61">
        <f t="shared" si="23"/>
        <v>0</v>
      </c>
    </row>
    <row r="100" spans="1:7" x14ac:dyDescent="0.25">
      <c r="A100" s="72" t="s">
        <v>324</v>
      </c>
      <c r="B100" s="61">
        <v>0</v>
      </c>
      <c r="C100" s="61">
        <v>0</v>
      </c>
      <c r="D100" s="61">
        <v>0</v>
      </c>
      <c r="E100" s="61">
        <v>0</v>
      </c>
      <c r="F100" s="61">
        <v>0</v>
      </c>
      <c r="G100" s="61">
        <f t="shared" si="23"/>
        <v>0</v>
      </c>
    </row>
    <row r="101" spans="1:7" x14ac:dyDescent="0.25">
      <c r="A101" s="72" t="s">
        <v>325</v>
      </c>
      <c r="B101" s="61">
        <v>0</v>
      </c>
      <c r="C101" s="61">
        <v>0</v>
      </c>
      <c r="D101" s="61">
        <v>0</v>
      </c>
      <c r="E101" s="61">
        <v>0</v>
      </c>
      <c r="F101" s="61">
        <v>0</v>
      </c>
      <c r="G101" s="61">
        <f t="shared" si="23"/>
        <v>0</v>
      </c>
    </row>
    <row r="102" spans="1:7" x14ac:dyDescent="0.25">
      <c r="A102" s="72" t="s">
        <v>326</v>
      </c>
      <c r="B102" s="61">
        <v>0</v>
      </c>
      <c r="C102" s="61">
        <v>0</v>
      </c>
      <c r="D102" s="61">
        <v>0</v>
      </c>
      <c r="E102" s="61">
        <v>0</v>
      </c>
      <c r="F102" s="61">
        <v>0</v>
      </c>
      <c r="G102" s="61">
        <f t="shared" si="23"/>
        <v>0</v>
      </c>
    </row>
    <row r="103" spans="1:7" x14ac:dyDescent="0.25">
      <c r="A103" s="71" t="s">
        <v>327</v>
      </c>
      <c r="B103" s="70">
        <f>SUM(B104:B112)</f>
        <v>0</v>
      </c>
      <c r="C103" s="70">
        <f>SUM(C104:C112)</f>
        <v>0</v>
      </c>
      <c r="D103" s="70">
        <v>0</v>
      </c>
      <c r="E103" s="70">
        <f>SUM(E104:E112)</f>
        <v>0</v>
      </c>
      <c r="F103" s="70">
        <f>SUM(F104:F112)</f>
        <v>0</v>
      </c>
      <c r="G103" s="70">
        <f>SUM(G104:G112)</f>
        <v>0</v>
      </c>
    </row>
    <row r="104" spans="1:7" x14ac:dyDescent="0.25">
      <c r="A104" s="72" t="s">
        <v>328</v>
      </c>
      <c r="B104" s="61">
        <v>0</v>
      </c>
      <c r="C104" s="61">
        <v>0</v>
      </c>
      <c r="D104" s="61">
        <v>0</v>
      </c>
      <c r="E104" s="61">
        <v>0</v>
      </c>
      <c r="F104" s="61">
        <v>0</v>
      </c>
      <c r="G104" s="61">
        <f>D104-E104</f>
        <v>0</v>
      </c>
    </row>
    <row r="105" spans="1:7" x14ac:dyDescent="0.25">
      <c r="A105" s="72" t="s">
        <v>329</v>
      </c>
      <c r="B105" s="61">
        <v>0</v>
      </c>
      <c r="C105" s="61">
        <v>0</v>
      </c>
      <c r="D105" s="61">
        <v>0</v>
      </c>
      <c r="E105" s="61">
        <v>0</v>
      </c>
      <c r="F105" s="61">
        <v>0</v>
      </c>
      <c r="G105" s="61">
        <f t="shared" ref="G105:G112" si="24">D105-E105</f>
        <v>0</v>
      </c>
    </row>
    <row r="106" spans="1:7" x14ac:dyDescent="0.25">
      <c r="A106" s="72" t="s">
        <v>330</v>
      </c>
      <c r="B106" s="61">
        <v>0</v>
      </c>
      <c r="C106" s="61">
        <v>0</v>
      </c>
      <c r="D106" s="61">
        <v>0</v>
      </c>
      <c r="E106" s="61">
        <v>0</v>
      </c>
      <c r="F106" s="61">
        <v>0</v>
      </c>
      <c r="G106" s="61">
        <f t="shared" si="24"/>
        <v>0</v>
      </c>
    </row>
    <row r="107" spans="1:7" x14ac:dyDescent="0.25">
      <c r="A107" s="72" t="s">
        <v>331</v>
      </c>
      <c r="B107" s="61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f t="shared" si="24"/>
        <v>0</v>
      </c>
    </row>
    <row r="108" spans="1:7" x14ac:dyDescent="0.25">
      <c r="A108" s="72" t="s">
        <v>332</v>
      </c>
      <c r="B108" s="61">
        <v>0</v>
      </c>
      <c r="C108" s="61">
        <v>0</v>
      </c>
      <c r="D108" s="61">
        <v>0</v>
      </c>
      <c r="E108" s="61">
        <v>0</v>
      </c>
      <c r="F108" s="61">
        <v>0</v>
      </c>
      <c r="G108" s="61">
        <f t="shared" si="24"/>
        <v>0</v>
      </c>
    </row>
    <row r="109" spans="1:7" x14ac:dyDescent="0.25">
      <c r="A109" s="72" t="s">
        <v>333</v>
      </c>
      <c r="B109" s="61">
        <v>0</v>
      </c>
      <c r="C109" s="61">
        <v>0</v>
      </c>
      <c r="D109" s="61">
        <v>0</v>
      </c>
      <c r="E109" s="61">
        <v>0</v>
      </c>
      <c r="F109" s="61">
        <v>0</v>
      </c>
      <c r="G109" s="61">
        <f t="shared" si="24"/>
        <v>0</v>
      </c>
    </row>
    <row r="110" spans="1:7" x14ac:dyDescent="0.25">
      <c r="A110" s="72" t="s">
        <v>334</v>
      </c>
      <c r="B110" s="61">
        <v>0</v>
      </c>
      <c r="C110" s="61">
        <v>0</v>
      </c>
      <c r="D110" s="61">
        <v>0</v>
      </c>
      <c r="E110" s="61">
        <v>0</v>
      </c>
      <c r="F110" s="61">
        <v>0</v>
      </c>
      <c r="G110" s="61">
        <f t="shared" si="24"/>
        <v>0</v>
      </c>
    </row>
    <row r="111" spans="1:7" x14ac:dyDescent="0.25">
      <c r="A111" s="72" t="s">
        <v>335</v>
      </c>
      <c r="B111" s="61">
        <v>0</v>
      </c>
      <c r="C111" s="61">
        <v>0</v>
      </c>
      <c r="D111" s="61">
        <v>0</v>
      </c>
      <c r="E111" s="61">
        <v>0</v>
      </c>
      <c r="F111" s="61">
        <v>0</v>
      </c>
      <c r="G111" s="61">
        <f t="shared" si="24"/>
        <v>0</v>
      </c>
    </row>
    <row r="112" spans="1:7" x14ac:dyDescent="0.25">
      <c r="A112" s="72" t="s">
        <v>336</v>
      </c>
      <c r="B112" s="61">
        <v>0</v>
      </c>
      <c r="C112" s="61">
        <v>0</v>
      </c>
      <c r="D112" s="61">
        <v>0</v>
      </c>
      <c r="E112" s="61">
        <v>0</v>
      </c>
      <c r="F112" s="61">
        <v>0</v>
      </c>
      <c r="G112" s="61">
        <f t="shared" si="24"/>
        <v>0</v>
      </c>
    </row>
    <row r="113" spans="1:7" x14ac:dyDescent="0.25">
      <c r="A113" s="71" t="s">
        <v>337</v>
      </c>
      <c r="B113" s="70">
        <f t="shared" ref="B113:G113" si="25">SUM(B114:B122)</f>
        <v>0</v>
      </c>
      <c r="C113" s="70">
        <f t="shared" si="25"/>
        <v>0</v>
      </c>
      <c r="D113" s="70">
        <f t="shared" si="25"/>
        <v>0</v>
      </c>
      <c r="E113" s="70">
        <f t="shared" si="25"/>
        <v>0</v>
      </c>
      <c r="F113" s="70">
        <f t="shared" si="25"/>
        <v>0</v>
      </c>
      <c r="G113" s="70">
        <f t="shared" si="25"/>
        <v>0</v>
      </c>
    </row>
    <row r="114" spans="1:7" x14ac:dyDescent="0.25">
      <c r="A114" s="72" t="s">
        <v>338</v>
      </c>
      <c r="B114" s="61">
        <v>0</v>
      </c>
      <c r="C114" s="61">
        <v>0</v>
      </c>
      <c r="D114" s="61">
        <v>0</v>
      </c>
      <c r="E114" s="61">
        <v>0</v>
      </c>
      <c r="F114" s="61">
        <v>0</v>
      </c>
      <c r="G114" s="61">
        <f>D114-E114</f>
        <v>0</v>
      </c>
    </row>
    <row r="115" spans="1:7" x14ac:dyDescent="0.25">
      <c r="A115" s="72" t="s">
        <v>339</v>
      </c>
      <c r="B115" s="61">
        <v>0</v>
      </c>
      <c r="C115" s="61">
        <v>0</v>
      </c>
      <c r="D115" s="61">
        <v>0</v>
      </c>
      <c r="E115" s="61">
        <v>0</v>
      </c>
      <c r="F115" s="61">
        <v>0</v>
      </c>
      <c r="G115" s="61">
        <f t="shared" ref="G115:G122" si="26">D115-E115</f>
        <v>0</v>
      </c>
    </row>
    <row r="116" spans="1:7" x14ac:dyDescent="0.25">
      <c r="A116" s="72" t="s">
        <v>340</v>
      </c>
      <c r="B116" s="61">
        <v>0</v>
      </c>
      <c r="C116" s="61">
        <v>0</v>
      </c>
      <c r="D116" s="61">
        <v>0</v>
      </c>
      <c r="E116" s="61">
        <v>0</v>
      </c>
      <c r="F116" s="61">
        <v>0</v>
      </c>
      <c r="G116" s="61">
        <f t="shared" si="26"/>
        <v>0</v>
      </c>
    </row>
    <row r="117" spans="1:7" x14ac:dyDescent="0.25">
      <c r="A117" s="72" t="s">
        <v>341</v>
      </c>
      <c r="B117" s="61">
        <v>0</v>
      </c>
      <c r="C117" s="61">
        <v>0</v>
      </c>
      <c r="D117" s="61">
        <v>0</v>
      </c>
      <c r="E117" s="61">
        <v>0</v>
      </c>
      <c r="F117" s="61">
        <v>0</v>
      </c>
      <c r="G117" s="61">
        <f t="shared" si="26"/>
        <v>0</v>
      </c>
    </row>
    <row r="118" spans="1:7" x14ac:dyDescent="0.25">
      <c r="A118" s="72" t="s">
        <v>342</v>
      </c>
      <c r="B118" s="61">
        <v>0</v>
      </c>
      <c r="C118" s="61">
        <v>0</v>
      </c>
      <c r="D118" s="61">
        <v>0</v>
      </c>
      <c r="E118" s="61">
        <v>0</v>
      </c>
      <c r="F118" s="61">
        <v>0</v>
      </c>
      <c r="G118" s="61">
        <f t="shared" si="26"/>
        <v>0</v>
      </c>
    </row>
    <row r="119" spans="1:7" x14ac:dyDescent="0.25">
      <c r="A119" s="72" t="s">
        <v>343</v>
      </c>
      <c r="B119" s="61">
        <v>0</v>
      </c>
      <c r="C119" s="61">
        <v>0</v>
      </c>
      <c r="D119" s="61">
        <v>0</v>
      </c>
      <c r="E119" s="61">
        <v>0</v>
      </c>
      <c r="F119" s="61">
        <v>0</v>
      </c>
      <c r="G119" s="61">
        <f t="shared" si="26"/>
        <v>0</v>
      </c>
    </row>
    <row r="120" spans="1:7" x14ac:dyDescent="0.25">
      <c r="A120" s="72" t="s">
        <v>344</v>
      </c>
      <c r="B120" s="61">
        <v>0</v>
      </c>
      <c r="C120" s="61">
        <v>0</v>
      </c>
      <c r="D120" s="61">
        <v>0</v>
      </c>
      <c r="E120" s="61">
        <v>0</v>
      </c>
      <c r="F120" s="61">
        <v>0</v>
      </c>
      <c r="G120" s="61">
        <f t="shared" si="26"/>
        <v>0</v>
      </c>
    </row>
    <row r="121" spans="1:7" x14ac:dyDescent="0.25">
      <c r="A121" s="72" t="s">
        <v>345</v>
      </c>
      <c r="B121" s="61">
        <v>0</v>
      </c>
      <c r="C121" s="61">
        <v>0</v>
      </c>
      <c r="D121" s="61">
        <v>0</v>
      </c>
      <c r="E121" s="61">
        <v>0</v>
      </c>
      <c r="F121" s="61">
        <v>0</v>
      </c>
      <c r="G121" s="61">
        <f t="shared" si="26"/>
        <v>0</v>
      </c>
    </row>
    <row r="122" spans="1:7" x14ac:dyDescent="0.25">
      <c r="A122" s="72" t="s">
        <v>346</v>
      </c>
      <c r="B122" s="61">
        <v>0</v>
      </c>
      <c r="C122" s="61">
        <v>0</v>
      </c>
      <c r="D122" s="61">
        <v>0</v>
      </c>
      <c r="E122" s="61">
        <v>0</v>
      </c>
      <c r="F122" s="61">
        <v>0</v>
      </c>
      <c r="G122" s="61">
        <f t="shared" si="26"/>
        <v>0</v>
      </c>
    </row>
    <row r="123" spans="1:7" x14ac:dyDescent="0.25">
      <c r="A123" s="71" t="s">
        <v>347</v>
      </c>
      <c r="B123" s="70">
        <f t="shared" ref="B123:G123" si="27">SUM(B124:B132)</f>
        <v>0</v>
      </c>
      <c r="C123" s="70">
        <f t="shared" si="27"/>
        <v>0</v>
      </c>
      <c r="D123" s="70">
        <f t="shared" si="27"/>
        <v>0</v>
      </c>
      <c r="E123" s="70">
        <f t="shared" si="27"/>
        <v>0</v>
      </c>
      <c r="F123" s="70">
        <f t="shared" si="27"/>
        <v>0</v>
      </c>
      <c r="G123" s="70">
        <f t="shared" si="27"/>
        <v>0</v>
      </c>
    </row>
    <row r="124" spans="1:7" x14ac:dyDescent="0.25">
      <c r="A124" s="72" t="s">
        <v>348</v>
      </c>
      <c r="B124" s="61">
        <v>0</v>
      </c>
      <c r="C124" s="61">
        <v>0</v>
      </c>
      <c r="D124" s="61">
        <v>0</v>
      </c>
      <c r="E124" s="61">
        <v>0</v>
      </c>
      <c r="F124" s="61">
        <v>0</v>
      </c>
      <c r="G124" s="61">
        <f>D124-E124</f>
        <v>0</v>
      </c>
    </row>
    <row r="125" spans="1:7" x14ac:dyDescent="0.25">
      <c r="A125" s="72" t="s">
        <v>349</v>
      </c>
      <c r="B125" s="61">
        <v>0</v>
      </c>
      <c r="C125" s="61">
        <v>0</v>
      </c>
      <c r="D125" s="61">
        <v>0</v>
      </c>
      <c r="E125" s="61">
        <v>0</v>
      </c>
      <c r="F125" s="61">
        <v>0</v>
      </c>
      <c r="G125" s="61">
        <f t="shared" ref="G125:G132" si="28">D125-E125</f>
        <v>0</v>
      </c>
    </row>
    <row r="126" spans="1:7" x14ac:dyDescent="0.25">
      <c r="A126" s="72" t="s">
        <v>350</v>
      </c>
      <c r="B126" s="61">
        <v>0</v>
      </c>
      <c r="C126" s="61">
        <v>0</v>
      </c>
      <c r="D126" s="61">
        <v>0</v>
      </c>
      <c r="E126" s="61">
        <v>0</v>
      </c>
      <c r="F126" s="61">
        <v>0</v>
      </c>
      <c r="G126" s="61">
        <f t="shared" si="28"/>
        <v>0</v>
      </c>
    </row>
    <row r="127" spans="1:7" x14ac:dyDescent="0.25">
      <c r="A127" s="72" t="s">
        <v>351</v>
      </c>
      <c r="B127" s="61">
        <v>0</v>
      </c>
      <c r="C127" s="61">
        <v>0</v>
      </c>
      <c r="D127" s="61">
        <v>0</v>
      </c>
      <c r="E127" s="61">
        <v>0</v>
      </c>
      <c r="F127" s="61">
        <v>0</v>
      </c>
      <c r="G127" s="61">
        <f t="shared" si="28"/>
        <v>0</v>
      </c>
    </row>
    <row r="128" spans="1:7" x14ac:dyDescent="0.25">
      <c r="A128" s="72" t="s">
        <v>352</v>
      </c>
      <c r="B128" s="61">
        <v>0</v>
      </c>
      <c r="C128" s="61">
        <v>0</v>
      </c>
      <c r="D128" s="61">
        <v>0</v>
      </c>
      <c r="E128" s="61">
        <v>0</v>
      </c>
      <c r="F128" s="61">
        <v>0</v>
      </c>
      <c r="G128" s="61">
        <f t="shared" si="28"/>
        <v>0</v>
      </c>
    </row>
    <row r="129" spans="1:7" x14ac:dyDescent="0.25">
      <c r="A129" s="72" t="s">
        <v>353</v>
      </c>
      <c r="B129" s="61">
        <v>0</v>
      </c>
      <c r="C129" s="61">
        <v>0</v>
      </c>
      <c r="D129" s="61">
        <v>0</v>
      </c>
      <c r="E129" s="61">
        <v>0</v>
      </c>
      <c r="F129" s="61">
        <v>0</v>
      </c>
      <c r="G129" s="61">
        <f t="shared" si="28"/>
        <v>0</v>
      </c>
    </row>
    <row r="130" spans="1:7" x14ac:dyDescent="0.25">
      <c r="A130" s="72" t="s">
        <v>354</v>
      </c>
      <c r="B130" s="61">
        <v>0</v>
      </c>
      <c r="C130" s="61">
        <v>0</v>
      </c>
      <c r="D130" s="61">
        <v>0</v>
      </c>
      <c r="E130" s="61">
        <v>0</v>
      </c>
      <c r="F130" s="61">
        <v>0</v>
      </c>
      <c r="G130" s="61">
        <f t="shared" si="28"/>
        <v>0</v>
      </c>
    </row>
    <row r="131" spans="1:7" x14ac:dyDescent="0.25">
      <c r="A131" s="72" t="s">
        <v>355</v>
      </c>
      <c r="B131" s="61">
        <v>0</v>
      </c>
      <c r="C131" s="61">
        <v>0</v>
      </c>
      <c r="D131" s="61">
        <v>0</v>
      </c>
      <c r="E131" s="61">
        <v>0</v>
      </c>
      <c r="F131" s="61">
        <v>0</v>
      </c>
      <c r="G131" s="61">
        <f t="shared" si="28"/>
        <v>0</v>
      </c>
    </row>
    <row r="132" spans="1:7" x14ac:dyDescent="0.25">
      <c r="A132" s="72" t="s">
        <v>356</v>
      </c>
      <c r="B132" s="61">
        <v>0</v>
      </c>
      <c r="C132" s="61">
        <v>0</v>
      </c>
      <c r="D132" s="61">
        <v>0</v>
      </c>
      <c r="E132" s="61">
        <v>0</v>
      </c>
      <c r="F132" s="61">
        <v>0</v>
      </c>
      <c r="G132" s="61">
        <f t="shared" si="28"/>
        <v>0</v>
      </c>
    </row>
    <row r="133" spans="1:7" x14ac:dyDescent="0.25">
      <c r="A133" s="71" t="s">
        <v>357</v>
      </c>
      <c r="B133" s="70">
        <f t="shared" ref="B133:G133" si="29">SUM(B134:B136)</f>
        <v>0</v>
      </c>
      <c r="C133" s="70">
        <f t="shared" si="29"/>
        <v>0</v>
      </c>
      <c r="D133" s="70">
        <f t="shared" si="29"/>
        <v>0</v>
      </c>
      <c r="E133" s="70">
        <f t="shared" si="29"/>
        <v>0</v>
      </c>
      <c r="F133" s="70">
        <f t="shared" si="29"/>
        <v>0</v>
      </c>
      <c r="G133" s="70">
        <f t="shared" si="29"/>
        <v>0</v>
      </c>
    </row>
    <row r="134" spans="1:7" x14ac:dyDescent="0.25">
      <c r="A134" s="72" t="s">
        <v>358</v>
      </c>
      <c r="B134" s="61">
        <v>0</v>
      </c>
      <c r="C134" s="61">
        <v>0</v>
      </c>
      <c r="D134" s="61">
        <v>0</v>
      </c>
      <c r="E134" s="61">
        <v>0</v>
      </c>
      <c r="F134" s="61">
        <v>0</v>
      </c>
      <c r="G134" s="61">
        <f>D134-E134</f>
        <v>0</v>
      </c>
    </row>
    <row r="135" spans="1:7" x14ac:dyDescent="0.25">
      <c r="A135" s="72" t="s">
        <v>359</v>
      </c>
      <c r="B135" s="61">
        <v>0</v>
      </c>
      <c r="C135" s="61">
        <v>0</v>
      </c>
      <c r="D135" s="61">
        <v>0</v>
      </c>
      <c r="E135" s="61">
        <v>0</v>
      </c>
      <c r="F135" s="61">
        <v>0</v>
      </c>
      <c r="G135" s="61">
        <f t="shared" ref="G135:G136" si="30">D135-E135</f>
        <v>0</v>
      </c>
    </row>
    <row r="136" spans="1:7" x14ac:dyDescent="0.25">
      <c r="A136" s="72" t="s">
        <v>360</v>
      </c>
      <c r="B136" s="61">
        <v>0</v>
      </c>
      <c r="C136" s="61">
        <v>0</v>
      </c>
      <c r="D136" s="61">
        <v>0</v>
      </c>
      <c r="E136" s="61">
        <v>0</v>
      </c>
      <c r="F136" s="61">
        <v>0</v>
      </c>
      <c r="G136" s="61">
        <f t="shared" si="30"/>
        <v>0</v>
      </c>
    </row>
    <row r="137" spans="1:7" x14ac:dyDescent="0.25">
      <c r="A137" s="71" t="s">
        <v>361</v>
      </c>
      <c r="B137" s="70">
        <f t="shared" ref="B137:G137" si="31">SUM(B138:B142,B144:B145)</f>
        <v>0</v>
      </c>
      <c r="C137" s="70">
        <f t="shared" si="31"/>
        <v>0</v>
      </c>
      <c r="D137" s="70">
        <f t="shared" si="31"/>
        <v>0</v>
      </c>
      <c r="E137" s="70">
        <f t="shared" si="31"/>
        <v>0</v>
      </c>
      <c r="F137" s="70">
        <f t="shared" si="31"/>
        <v>0</v>
      </c>
      <c r="G137" s="70">
        <f t="shared" si="31"/>
        <v>0</v>
      </c>
    </row>
    <row r="138" spans="1:7" x14ac:dyDescent="0.25">
      <c r="A138" s="72" t="s">
        <v>362</v>
      </c>
      <c r="B138" s="61">
        <v>0</v>
      </c>
      <c r="C138" s="61">
        <v>0</v>
      </c>
      <c r="D138" s="61">
        <v>0</v>
      </c>
      <c r="E138" s="61">
        <v>0</v>
      </c>
      <c r="F138" s="61">
        <v>0</v>
      </c>
      <c r="G138" s="61">
        <f>D138-E138</f>
        <v>0</v>
      </c>
    </row>
    <row r="139" spans="1:7" x14ac:dyDescent="0.25">
      <c r="A139" s="72" t="s">
        <v>363</v>
      </c>
      <c r="B139" s="61">
        <v>0</v>
      </c>
      <c r="C139" s="61">
        <v>0</v>
      </c>
      <c r="D139" s="61">
        <v>0</v>
      </c>
      <c r="E139" s="61">
        <v>0</v>
      </c>
      <c r="F139" s="61">
        <v>0</v>
      </c>
      <c r="G139" s="61">
        <f t="shared" ref="G139:G145" si="32">D139-E139</f>
        <v>0</v>
      </c>
    </row>
    <row r="140" spans="1:7" x14ac:dyDescent="0.25">
      <c r="A140" s="72" t="s">
        <v>364</v>
      </c>
      <c r="B140" s="61">
        <v>0</v>
      </c>
      <c r="C140" s="61">
        <v>0</v>
      </c>
      <c r="D140" s="61">
        <v>0</v>
      </c>
      <c r="E140" s="61">
        <v>0</v>
      </c>
      <c r="F140" s="61">
        <v>0</v>
      </c>
      <c r="G140" s="61">
        <f t="shared" si="32"/>
        <v>0</v>
      </c>
    </row>
    <row r="141" spans="1:7" x14ac:dyDescent="0.25">
      <c r="A141" s="72" t="s">
        <v>365</v>
      </c>
      <c r="B141" s="61">
        <v>0</v>
      </c>
      <c r="C141" s="61">
        <v>0</v>
      </c>
      <c r="D141" s="61">
        <v>0</v>
      </c>
      <c r="E141" s="61">
        <v>0</v>
      </c>
      <c r="F141" s="61">
        <v>0</v>
      </c>
      <c r="G141" s="61">
        <f t="shared" si="32"/>
        <v>0</v>
      </c>
    </row>
    <row r="142" spans="1:7" x14ac:dyDescent="0.25">
      <c r="A142" s="72" t="s">
        <v>366</v>
      </c>
      <c r="B142" s="61">
        <v>0</v>
      </c>
      <c r="C142" s="61">
        <v>0</v>
      </c>
      <c r="D142" s="61">
        <v>0</v>
      </c>
      <c r="E142" s="61">
        <v>0</v>
      </c>
      <c r="F142" s="61">
        <v>0</v>
      </c>
      <c r="G142" s="61">
        <f t="shared" si="32"/>
        <v>0</v>
      </c>
    </row>
    <row r="143" spans="1:7" x14ac:dyDescent="0.25">
      <c r="A143" s="72" t="s">
        <v>367</v>
      </c>
      <c r="B143" s="61">
        <v>0</v>
      </c>
      <c r="C143" s="61">
        <v>0</v>
      </c>
      <c r="D143" s="61">
        <v>0</v>
      </c>
      <c r="E143" s="61">
        <v>0</v>
      </c>
      <c r="F143" s="61">
        <v>0</v>
      </c>
      <c r="G143" s="61">
        <f t="shared" si="32"/>
        <v>0</v>
      </c>
    </row>
    <row r="144" spans="1:7" x14ac:dyDescent="0.25">
      <c r="A144" s="72" t="s">
        <v>368</v>
      </c>
      <c r="B144" s="61">
        <v>0</v>
      </c>
      <c r="C144" s="61">
        <v>0</v>
      </c>
      <c r="D144" s="61">
        <v>0</v>
      </c>
      <c r="E144" s="61">
        <v>0</v>
      </c>
      <c r="F144" s="61">
        <v>0</v>
      </c>
      <c r="G144" s="61">
        <f t="shared" si="32"/>
        <v>0</v>
      </c>
    </row>
    <row r="145" spans="1:7" x14ac:dyDescent="0.25">
      <c r="A145" s="72" t="s">
        <v>369</v>
      </c>
      <c r="B145" s="61">
        <v>0</v>
      </c>
      <c r="C145" s="61">
        <v>0</v>
      </c>
      <c r="D145" s="61">
        <v>0</v>
      </c>
      <c r="E145" s="61">
        <v>0</v>
      </c>
      <c r="F145" s="61">
        <v>0</v>
      </c>
      <c r="G145" s="61">
        <f t="shared" si="32"/>
        <v>0</v>
      </c>
    </row>
    <row r="146" spans="1:7" x14ac:dyDescent="0.25">
      <c r="A146" s="71" t="s">
        <v>370</v>
      </c>
      <c r="B146" s="70">
        <f t="shared" ref="B146:G146" si="33">SUM(B147:B149)</f>
        <v>0</v>
      </c>
      <c r="C146" s="70">
        <f t="shared" si="33"/>
        <v>0</v>
      </c>
      <c r="D146" s="70">
        <f t="shared" si="33"/>
        <v>0</v>
      </c>
      <c r="E146" s="70">
        <f t="shared" si="33"/>
        <v>0</v>
      </c>
      <c r="F146" s="70">
        <f t="shared" si="33"/>
        <v>0</v>
      </c>
      <c r="G146" s="70">
        <f t="shared" si="33"/>
        <v>0</v>
      </c>
    </row>
    <row r="147" spans="1:7" x14ac:dyDescent="0.25">
      <c r="A147" s="72" t="s">
        <v>371</v>
      </c>
      <c r="B147" s="61">
        <v>0</v>
      </c>
      <c r="C147" s="61">
        <v>0</v>
      </c>
      <c r="D147" s="61">
        <v>0</v>
      </c>
      <c r="E147" s="61">
        <v>0</v>
      </c>
      <c r="F147" s="61">
        <v>0</v>
      </c>
      <c r="G147" s="61">
        <f>D147-E147</f>
        <v>0</v>
      </c>
    </row>
    <row r="148" spans="1:7" x14ac:dyDescent="0.25">
      <c r="A148" s="72" t="s">
        <v>372</v>
      </c>
      <c r="B148" s="61">
        <v>0</v>
      </c>
      <c r="C148" s="61">
        <v>0</v>
      </c>
      <c r="D148" s="61">
        <v>0</v>
      </c>
      <c r="E148" s="61">
        <v>0</v>
      </c>
      <c r="F148" s="61">
        <v>0</v>
      </c>
      <c r="G148" s="61">
        <f t="shared" ref="G148:G149" si="34">D148-E148</f>
        <v>0</v>
      </c>
    </row>
    <row r="149" spans="1:7" x14ac:dyDescent="0.25">
      <c r="A149" s="72" t="s">
        <v>373</v>
      </c>
      <c r="B149" s="61">
        <v>0</v>
      </c>
      <c r="C149" s="61">
        <v>0</v>
      </c>
      <c r="D149" s="61">
        <v>0</v>
      </c>
      <c r="E149" s="61">
        <v>0</v>
      </c>
      <c r="F149" s="61">
        <v>0</v>
      </c>
      <c r="G149" s="61">
        <f t="shared" si="34"/>
        <v>0</v>
      </c>
    </row>
    <row r="150" spans="1:7" x14ac:dyDescent="0.25">
      <c r="A150" s="71" t="s">
        <v>374</v>
      </c>
      <c r="B150" s="70">
        <f t="shared" ref="B150:G150" si="35">SUM(B151:B157)</f>
        <v>0</v>
      </c>
      <c r="C150" s="70">
        <f t="shared" si="35"/>
        <v>0</v>
      </c>
      <c r="D150" s="70">
        <f t="shared" si="35"/>
        <v>0</v>
      </c>
      <c r="E150" s="70">
        <f t="shared" si="35"/>
        <v>0</v>
      </c>
      <c r="F150" s="70">
        <f t="shared" si="35"/>
        <v>0</v>
      </c>
      <c r="G150" s="70">
        <f t="shared" si="35"/>
        <v>0</v>
      </c>
    </row>
    <row r="151" spans="1:7" x14ac:dyDescent="0.25">
      <c r="A151" s="72" t="s">
        <v>375</v>
      </c>
      <c r="B151" s="61">
        <v>0</v>
      </c>
      <c r="C151" s="61">
        <v>0</v>
      </c>
      <c r="D151" s="61">
        <v>0</v>
      </c>
      <c r="E151" s="61">
        <v>0</v>
      </c>
      <c r="F151" s="61">
        <v>0</v>
      </c>
      <c r="G151" s="61">
        <f>D151-E151</f>
        <v>0</v>
      </c>
    </row>
    <row r="152" spans="1:7" x14ac:dyDescent="0.25">
      <c r="A152" s="72" t="s">
        <v>376</v>
      </c>
      <c r="B152" s="61">
        <v>0</v>
      </c>
      <c r="C152" s="61">
        <v>0</v>
      </c>
      <c r="D152" s="61">
        <v>0</v>
      </c>
      <c r="E152" s="61">
        <v>0</v>
      </c>
      <c r="F152" s="61">
        <v>0</v>
      </c>
      <c r="G152" s="61">
        <f t="shared" ref="G152:G157" si="36">D152-E152</f>
        <v>0</v>
      </c>
    </row>
    <row r="153" spans="1:7" x14ac:dyDescent="0.25">
      <c r="A153" s="72" t="s">
        <v>377</v>
      </c>
      <c r="B153" s="61"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f t="shared" si="36"/>
        <v>0</v>
      </c>
    </row>
    <row r="154" spans="1:7" x14ac:dyDescent="0.25">
      <c r="A154" s="74" t="s">
        <v>378</v>
      </c>
      <c r="B154" s="61">
        <v>0</v>
      </c>
      <c r="C154" s="61">
        <v>0</v>
      </c>
      <c r="D154" s="61">
        <v>0</v>
      </c>
      <c r="E154" s="61">
        <v>0</v>
      </c>
      <c r="F154" s="61">
        <v>0</v>
      </c>
      <c r="G154" s="61">
        <f t="shared" si="36"/>
        <v>0</v>
      </c>
    </row>
    <row r="155" spans="1:7" x14ac:dyDescent="0.25">
      <c r="A155" s="72" t="s">
        <v>379</v>
      </c>
      <c r="B155" s="61">
        <v>0</v>
      </c>
      <c r="C155" s="61">
        <v>0</v>
      </c>
      <c r="D155" s="61">
        <v>0</v>
      </c>
      <c r="E155" s="61">
        <v>0</v>
      </c>
      <c r="F155" s="61">
        <v>0</v>
      </c>
      <c r="G155" s="61">
        <f t="shared" si="36"/>
        <v>0</v>
      </c>
    </row>
    <row r="156" spans="1:7" x14ac:dyDescent="0.25">
      <c r="A156" s="72" t="s">
        <v>380</v>
      </c>
      <c r="B156" s="61">
        <v>0</v>
      </c>
      <c r="C156" s="61">
        <v>0</v>
      </c>
      <c r="D156" s="61">
        <v>0</v>
      </c>
      <c r="E156" s="61">
        <v>0</v>
      </c>
      <c r="F156" s="61">
        <v>0</v>
      </c>
      <c r="G156" s="61">
        <f t="shared" si="36"/>
        <v>0</v>
      </c>
    </row>
    <row r="157" spans="1:7" x14ac:dyDescent="0.25">
      <c r="A157" s="72" t="s">
        <v>381</v>
      </c>
      <c r="B157" s="61">
        <v>0</v>
      </c>
      <c r="C157" s="61">
        <v>0</v>
      </c>
      <c r="D157" s="61">
        <v>0</v>
      </c>
      <c r="E157" s="61">
        <v>0</v>
      </c>
      <c r="F157" s="61">
        <v>0</v>
      </c>
      <c r="G157" s="61">
        <f t="shared" si="36"/>
        <v>0</v>
      </c>
    </row>
    <row r="158" spans="1:7" x14ac:dyDescent="0.25">
      <c r="A158" s="75"/>
      <c r="B158" s="76"/>
      <c r="C158" s="76"/>
      <c r="D158" s="76"/>
      <c r="E158" s="76"/>
      <c r="F158" s="76"/>
      <c r="G158" s="76"/>
    </row>
    <row r="159" spans="1:7" x14ac:dyDescent="0.25">
      <c r="A159" s="30" t="s">
        <v>383</v>
      </c>
      <c r="B159" s="77">
        <f t="shared" ref="B159:G159" si="37">B9+B84</f>
        <v>78490522</v>
      </c>
      <c r="C159" s="77">
        <f t="shared" si="37"/>
        <v>7440102.2699999996</v>
      </c>
      <c r="D159" s="77">
        <f t="shared" si="37"/>
        <v>85930624.270000011</v>
      </c>
      <c r="E159" s="77">
        <f t="shared" si="37"/>
        <v>14797962.880000001</v>
      </c>
      <c r="F159" s="77">
        <f t="shared" si="37"/>
        <v>14448434.720000001</v>
      </c>
      <c r="G159" s="77">
        <f t="shared" si="37"/>
        <v>71132661.390000015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39:G47 B38:F38 B49:G57 B48:F48 B59:G61 B58:F58 B63:G70 B62:F62 B71:F92 B94:F159 B93:C93 E93:F93 G11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8" zoomScaleNormal="70" workbookViewId="0">
      <selection activeCell="G9" sqref="G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23" t="s">
        <v>384</v>
      </c>
      <c r="B1" s="124"/>
      <c r="C1" s="124"/>
      <c r="D1" s="124"/>
      <c r="E1" s="124"/>
      <c r="F1" s="124"/>
      <c r="G1" s="125"/>
    </row>
    <row r="2" spans="1:7" ht="15" customHeight="1" x14ac:dyDescent="0.25">
      <c r="A2" s="98" t="str">
        <f>'Formato 1'!A2</f>
        <v>INSTITUTO CULTURAL DE LEÓN</v>
      </c>
      <c r="B2" s="99"/>
      <c r="C2" s="99"/>
      <c r="D2" s="99"/>
      <c r="E2" s="99"/>
      <c r="F2" s="99"/>
      <c r="G2" s="100"/>
    </row>
    <row r="3" spans="1:7" ht="15" customHeight="1" x14ac:dyDescent="0.25">
      <c r="A3" s="101" t="s">
        <v>300</v>
      </c>
      <c r="B3" s="102"/>
      <c r="C3" s="102"/>
      <c r="D3" s="102"/>
      <c r="E3" s="102"/>
      <c r="F3" s="102"/>
      <c r="G3" s="103"/>
    </row>
    <row r="4" spans="1:7" ht="15" customHeight="1" x14ac:dyDescent="0.25">
      <c r="A4" s="101" t="s">
        <v>385</v>
      </c>
      <c r="B4" s="102"/>
      <c r="C4" s="102"/>
      <c r="D4" s="102"/>
      <c r="E4" s="102"/>
      <c r="F4" s="102"/>
      <c r="G4" s="103"/>
    </row>
    <row r="5" spans="1:7" ht="15" customHeight="1" x14ac:dyDescent="0.25">
      <c r="A5" s="101" t="str">
        <f>'Formato 3'!A4</f>
        <v>Del 1 de Enero al 31 de Marzo de 2023 (b)</v>
      </c>
      <c r="B5" s="102"/>
      <c r="C5" s="102"/>
      <c r="D5" s="102"/>
      <c r="E5" s="102"/>
      <c r="F5" s="102"/>
      <c r="G5" s="103"/>
    </row>
    <row r="6" spans="1:7" ht="41.45" customHeight="1" x14ac:dyDescent="0.25">
      <c r="A6" s="104" t="s">
        <v>2</v>
      </c>
      <c r="B6" s="105"/>
      <c r="C6" s="105"/>
      <c r="D6" s="105"/>
      <c r="E6" s="105"/>
      <c r="F6" s="105"/>
      <c r="G6" s="106"/>
    </row>
    <row r="7" spans="1:7" ht="15" customHeight="1" x14ac:dyDescent="0.25">
      <c r="A7" s="118" t="s">
        <v>4</v>
      </c>
      <c r="B7" s="120" t="s">
        <v>302</v>
      </c>
      <c r="C7" s="120"/>
      <c r="D7" s="120"/>
      <c r="E7" s="120"/>
      <c r="F7" s="120"/>
      <c r="G7" s="122" t="s">
        <v>303</v>
      </c>
    </row>
    <row r="8" spans="1:7" ht="30" x14ac:dyDescent="0.25">
      <c r="A8" s="119"/>
      <c r="B8" s="26" t="s">
        <v>304</v>
      </c>
      <c r="C8" s="7" t="s">
        <v>234</v>
      </c>
      <c r="D8" s="26" t="s">
        <v>235</v>
      </c>
      <c r="E8" s="26" t="s">
        <v>192</v>
      </c>
      <c r="F8" s="26" t="s">
        <v>209</v>
      </c>
      <c r="G8" s="121"/>
    </row>
    <row r="9" spans="1:7" ht="15.75" customHeight="1" x14ac:dyDescent="0.25">
      <c r="A9" s="27" t="s">
        <v>386</v>
      </c>
      <c r="B9" s="31">
        <f>SUM(B10:B17)</f>
        <v>78490522</v>
      </c>
      <c r="C9" s="31">
        <f t="shared" ref="C9:G9" si="0">SUM(C10:C17)</f>
        <v>7440102.2699999996</v>
      </c>
      <c r="D9" s="31">
        <f t="shared" si="0"/>
        <v>85930624.270000011</v>
      </c>
      <c r="E9" s="31">
        <f t="shared" si="0"/>
        <v>14797962.879999999</v>
      </c>
      <c r="F9" s="31">
        <f t="shared" si="0"/>
        <v>14448434.720000001</v>
      </c>
      <c r="G9" s="31">
        <f t="shared" si="0"/>
        <v>71132661.390000001</v>
      </c>
    </row>
    <row r="10" spans="1:7" x14ac:dyDescent="0.25">
      <c r="A10" s="60" t="s">
        <v>456</v>
      </c>
      <c r="B10" s="78">
        <v>3487656</v>
      </c>
      <c r="C10" s="78">
        <v>74453.5</v>
      </c>
      <c r="D10" s="78">
        <f>+B10+C10</f>
        <v>3562109.5</v>
      </c>
      <c r="E10" s="78">
        <v>687318.91</v>
      </c>
      <c r="F10" s="78">
        <v>669648.92000000004</v>
      </c>
      <c r="G10" s="61">
        <v>2874790.59</v>
      </c>
    </row>
    <row r="11" spans="1:7" x14ac:dyDescent="0.25">
      <c r="A11" s="60" t="s">
        <v>457</v>
      </c>
      <c r="B11" s="78">
        <v>9620317</v>
      </c>
      <c r="C11" s="78">
        <v>-248450.3</v>
      </c>
      <c r="D11" s="78">
        <f t="shared" ref="D11:D17" si="1">+B11+C11</f>
        <v>9371866.6999999993</v>
      </c>
      <c r="E11" s="78">
        <v>1405446.33</v>
      </c>
      <c r="F11" s="78">
        <v>1368392.7</v>
      </c>
      <c r="G11" s="61">
        <v>7966420.3699999992</v>
      </c>
    </row>
    <row r="12" spans="1:7" x14ac:dyDescent="0.25">
      <c r="A12" s="60" t="s">
        <v>458</v>
      </c>
      <c r="B12" s="78">
        <v>4273029</v>
      </c>
      <c r="C12" s="78">
        <v>-102.41</v>
      </c>
      <c r="D12" s="78">
        <f t="shared" si="1"/>
        <v>4272926.59</v>
      </c>
      <c r="E12" s="78">
        <v>752078.26</v>
      </c>
      <c r="F12" s="78">
        <v>739060.82</v>
      </c>
      <c r="G12" s="61">
        <v>3520848.33</v>
      </c>
    </row>
    <row r="13" spans="1:7" x14ac:dyDescent="0.25">
      <c r="A13" s="60" t="s">
        <v>459</v>
      </c>
      <c r="B13" s="78">
        <v>16050514</v>
      </c>
      <c r="C13" s="78">
        <v>2740102.41</v>
      </c>
      <c r="D13" s="78">
        <f t="shared" si="1"/>
        <v>18790616.41</v>
      </c>
      <c r="E13" s="78">
        <v>1899002.93</v>
      </c>
      <c r="F13" s="78">
        <v>1804634.22</v>
      </c>
      <c r="G13" s="61">
        <v>16891613.48</v>
      </c>
    </row>
    <row r="14" spans="1:7" x14ac:dyDescent="0.25">
      <c r="A14" s="60" t="s">
        <v>460</v>
      </c>
      <c r="B14" s="78">
        <v>16252390</v>
      </c>
      <c r="C14" s="78">
        <v>-1871528.43</v>
      </c>
      <c r="D14" s="78">
        <f t="shared" si="1"/>
        <v>14380861.57</v>
      </c>
      <c r="E14" s="78">
        <v>2752206.52</v>
      </c>
      <c r="F14" s="78">
        <v>2729800.18</v>
      </c>
      <c r="G14" s="61">
        <v>11628655.050000001</v>
      </c>
    </row>
    <row r="15" spans="1:7" x14ac:dyDescent="0.25">
      <c r="A15" s="60" t="s">
        <v>461</v>
      </c>
      <c r="B15" s="78">
        <v>5012908</v>
      </c>
      <c r="C15" s="78">
        <v>1523073.27</v>
      </c>
      <c r="D15" s="78">
        <f t="shared" si="1"/>
        <v>6535981.2699999996</v>
      </c>
      <c r="E15" s="78">
        <v>1416776.85</v>
      </c>
      <c r="F15" s="78">
        <v>1353497.83</v>
      </c>
      <c r="G15" s="61">
        <v>5119204.42</v>
      </c>
    </row>
    <row r="16" spans="1:7" x14ac:dyDescent="0.25">
      <c r="A16" s="60" t="s">
        <v>462</v>
      </c>
      <c r="B16" s="78">
        <v>12353169</v>
      </c>
      <c r="C16" s="78">
        <v>1650015.02</v>
      </c>
      <c r="D16" s="78">
        <f t="shared" si="1"/>
        <v>14003184.02</v>
      </c>
      <c r="E16" s="78">
        <v>2489503.46</v>
      </c>
      <c r="F16" s="78">
        <v>2462761.7400000002</v>
      </c>
      <c r="G16" s="61">
        <v>11513680.559999999</v>
      </c>
    </row>
    <row r="17" spans="1:7" x14ac:dyDescent="0.25">
      <c r="A17" s="60" t="s">
        <v>463</v>
      </c>
      <c r="B17" s="78">
        <v>11440539</v>
      </c>
      <c r="C17" s="78">
        <v>3572539.21</v>
      </c>
      <c r="D17" s="78">
        <f t="shared" si="1"/>
        <v>15013078.210000001</v>
      </c>
      <c r="E17" s="78">
        <v>3395629.62</v>
      </c>
      <c r="F17" s="78">
        <v>3320638.31</v>
      </c>
      <c r="G17" s="61">
        <v>11617448.59</v>
      </c>
    </row>
    <row r="18" spans="1:7" x14ac:dyDescent="0.25">
      <c r="A18" s="32" t="s">
        <v>147</v>
      </c>
      <c r="B18" s="46"/>
      <c r="C18" s="46"/>
      <c r="D18" s="46"/>
      <c r="E18" s="46"/>
      <c r="F18" s="46"/>
      <c r="G18" s="46"/>
    </row>
    <row r="19" spans="1:7" x14ac:dyDescent="0.25">
      <c r="A19" s="3" t="s">
        <v>388</v>
      </c>
      <c r="B19" s="4">
        <f>SUM(B20:B27)</f>
        <v>0</v>
      </c>
      <c r="C19" s="4">
        <f t="shared" ref="C19:G19" si="2">SUM(C20:C27)</f>
        <v>0</v>
      </c>
      <c r="D19" s="4">
        <f t="shared" si="2"/>
        <v>0</v>
      </c>
      <c r="E19" s="4">
        <f t="shared" si="2"/>
        <v>0</v>
      </c>
      <c r="F19" s="4">
        <f t="shared" si="2"/>
        <v>0</v>
      </c>
      <c r="G19" s="4">
        <f t="shared" si="2"/>
        <v>0</v>
      </c>
    </row>
    <row r="20" spans="1:7" x14ac:dyDescent="0.25">
      <c r="A20" s="58" t="s">
        <v>441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8" t="s">
        <v>442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58" t="s">
        <v>443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58" t="s">
        <v>444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58" t="s">
        <v>445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58" t="s">
        <v>446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58" t="s">
        <v>447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8" t="s">
        <v>387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32" t="s">
        <v>147</v>
      </c>
      <c r="B28" s="46"/>
      <c r="C28" s="46"/>
      <c r="D28" s="46"/>
      <c r="E28" s="46"/>
      <c r="F28" s="46"/>
      <c r="G28" s="46"/>
    </row>
    <row r="29" spans="1:7" x14ac:dyDescent="0.25">
      <c r="A29" s="3" t="s">
        <v>383</v>
      </c>
      <c r="B29" s="4">
        <f>SUM(B19,B9)</f>
        <v>78490522</v>
      </c>
      <c r="C29" s="4">
        <f t="shared" ref="C29:G29" si="3">SUM(C19,C9)</f>
        <v>7440102.2699999996</v>
      </c>
      <c r="D29" s="4">
        <f t="shared" si="3"/>
        <v>85930624.270000011</v>
      </c>
      <c r="E29" s="4">
        <f t="shared" si="3"/>
        <v>14797962.879999999</v>
      </c>
      <c r="F29" s="4">
        <f t="shared" si="3"/>
        <v>14448434.720000001</v>
      </c>
      <c r="G29" s="4">
        <f t="shared" si="3"/>
        <v>71132661.390000001</v>
      </c>
    </row>
    <row r="30" spans="1:7" x14ac:dyDescent="0.25">
      <c r="A30" s="52"/>
      <c r="B30" s="52"/>
      <c r="C30" s="52"/>
      <c r="D30" s="52"/>
      <c r="E30" s="52"/>
      <c r="F30" s="52"/>
      <c r="G30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18" zoomScale="62" zoomScaleNormal="94" workbookViewId="0">
      <selection activeCell="B14" sqref="B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29" t="s">
        <v>389</v>
      </c>
      <c r="B1" s="130"/>
      <c r="C1" s="130"/>
      <c r="D1" s="130"/>
      <c r="E1" s="130"/>
      <c r="F1" s="130"/>
      <c r="G1" s="130"/>
    </row>
    <row r="2" spans="1:7" x14ac:dyDescent="0.25">
      <c r="A2" s="98" t="str">
        <f>'Formato 1'!A2</f>
        <v>INSTITUTO CULTURAL DE LEÓN</v>
      </c>
      <c r="B2" s="99"/>
      <c r="C2" s="99"/>
      <c r="D2" s="99"/>
      <c r="E2" s="99"/>
      <c r="F2" s="99"/>
      <c r="G2" s="100"/>
    </row>
    <row r="3" spans="1:7" x14ac:dyDescent="0.25">
      <c r="A3" s="101" t="s">
        <v>390</v>
      </c>
      <c r="B3" s="102"/>
      <c r="C3" s="102"/>
      <c r="D3" s="102"/>
      <c r="E3" s="102"/>
      <c r="F3" s="102"/>
      <c r="G3" s="103"/>
    </row>
    <row r="4" spans="1:7" x14ac:dyDescent="0.25">
      <c r="A4" s="101" t="s">
        <v>391</v>
      </c>
      <c r="B4" s="102"/>
      <c r="C4" s="102"/>
      <c r="D4" s="102"/>
      <c r="E4" s="102"/>
      <c r="F4" s="102"/>
      <c r="G4" s="103"/>
    </row>
    <row r="5" spans="1:7" x14ac:dyDescent="0.25">
      <c r="A5" s="101" t="str">
        <f>'Formato 3'!A4</f>
        <v>Del 1 de Enero al 31 de Marzo de 2023 (b)</v>
      </c>
      <c r="B5" s="102"/>
      <c r="C5" s="102"/>
      <c r="D5" s="102"/>
      <c r="E5" s="102"/>
      <c r="F5" s="102"/>
      <c r="G5" s="103"/>
    </row>
    <row r="6" spans="1:7" ht="41.45" customHeight="1" x14ac:dyDescent="0.25">
      <c r="A6" s="104" t="s">
        <v>2</v>
      </c>
      <c r="B6" s="105"/>
      <c r="C6" s="105"/>
      <c r="D6" s="105"/>
      <c r="E6" s="105"/>
      <c r="F6" s="105"/>
      <c r="G6" s="106"/>
    </row>
    <row r="7" spans="1:7" ht="15.75" customHeight="1" x14ac:dyDescent="0.25">
      <c r="A7" s="118" t="s">
        <v>4</v>
      </c>
      <c r="B7" s="126" t="s">
        <v>302</v>
      </c>
      <c r="C7" s="127"/>
      <c r="D7" s="127"/>
      <c r="E7" s="127"/>
      <c r="F7" s="128"/>
      <c r="G7" s="122" t="s">
        <v>392</v>
      </c>
    </row>
    <row r="8" spans="1:7" ht="30" x14ac:dyDescent="0.25">
      <c r="A8" s="119"/>
      <c r="B8" s="26" t="s">
        <v>304</v>
      </c>
      <c r="C8" s="7" t="s">
        <v>393</v>
      </c>
      <c r="D8" s="26" t="s">
        <v>306</v>
      </c>
      <c r="E8" s="26" t="s">
        <v>192</v>
      </c>
      <c r="F8" s="33" t="s">
        <v>209</v>
      </c>
      <c r="G8" s="121"/>
    </row>
    <row r="9" spans="1:7" ht="16.5" customHeight="1" x14ac:dyDescent="0.25">
      <c r="A9" s="27" t="s">
        <v>394</v>
      </c>
      <c r="B9" s="31">
        <f>SUM(B10,B19,B27,B37)</f>
        <v>78490522</v>
      </c>
      <c r="C9" s="31">
        <f t="shared" ref="C9:G9" si="0">SUM(C10,C19,C27,C37)</f>
        <v>7440102.2699999996</v>
      </c>
      <c r="D9" s="31">
        <f t="shared" si="0"/>
        <v>85930624.270000011</v>
      </c>
      <c r="E9" s="31">
        <f t="shared" si="0"/>
        <v>14797962.880000001</v>
      </c>
      <c r="F9" s="31">
        <f t="shared" si="0"/>
        <v>14448434.720000001</v>
      </c>
      <c r="G9" s="31">
        <f t="shared" si="0"/>
        <v>71132661.390000001</v>
      </c>
    </row>
    <row r="10" spans="1:7" ht="15" customHeight="1" x14ac:dyDescent="0.25">
      <c r="A10" s="54" t="s">
        <v>395</v>
      </c>
      <c r="B10" s="44">
        <f>SUM(B11:B18)</f>
        <v>0</v>
      </c>
      <c r="C10" s="44">
        <f t="shared" ref="C10:G10" si="1">SUM(C11:C18)</f>
        <v>0</v>
      </c>
      <c r="D10" s="44">
        <f t="shared" si="1"/>
        <v>0</v>
      </c>
      <c r="E10" s="44">
        <f t="shared" si="1"/>
        <v>0</v>
      </c>
      <c r="F10" s="44">
        <f t="shared" si="1"/>
        <v>0</v>
      </c>
      <c r="G10" s="44">
        <f t="shared" si="1"/>
        <v>0</v>
      </c>
    </row>
    <row r="11" spans="1:7" x14ac:dyDescent="0.25">
      <c r="A11" s="64" t="s">
        <v>396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</row>
    <row r="12" spans="1:7" x14ac:dyDescent="0.25">
      <c r="A12" s="64" t="s">
        <v>397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</row>
    <row r="13" spans="1:7" x14ac:dyDescent="0.25">
      <c r="A13" s="64" t="s">
        <v>398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</row>
    <row r="14" spans="1:7" x14ac:dyDescent="0.25">
      <c r="A14" s="64" t="s">
        <v>399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</row>
    <row r="15" spans="1:7" x14ac:dyDescent="0.25">
      <c r="A15" s="64" t="s">
        <v>400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</row>
    <row r="16" spans="1:7" x14ac:dyDescent="0.25">
      <c r="A16" s="64" t="s">
        <v>401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</row>
    <row r="17" spans="1:7" x14ac:dyDescent="0.25">
      <c r="A17" s="64" t="s">
        <v>402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</row>
    <row r="18" spans="1:7" x14ac:dyDescent="0.25">
      <c r="A18" s="64" t="s">
        <v>403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</row>
    <row r="19" spans="1:7" x14ac:dyDescent="0.25">
      <c r="A19" s="54" t="s">
        <v>404</v>
      </c>
      <c r="B19" s="44">
        <f>SUM(B20:B26)</f>
        <v>78490522</v>
      </c>
      <c r="C19" s="44">
        <f t="shared" ref="C19:G19" si="2">SUM(C20:C26)</f>
        <v>7440102.2699999996</v>
      </c>
      <c r="D19" s="44">
        <f t="shared" si="2"/>
        <v>85930624.270000011</v>
      </c>
      <c r="E19" s="44">
        <f t="shared" si="2"/>
        <v>14797962.880000001</v>
      </c>
      <c r="F19" s="44">
        <f t="shared" si="2"/>
        <v>14448434.720000001</v>
      </c>
      <c r="G19" s="44">
        <f t="shared" si="2"/>
        <v>71132661.390000001</v>
      </c>
    </row>
    <row r="20" spans="1:7" x14ac:dyDescent="0.25">
      <c r="A20" s="64" t="s">
        <v>451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</row>
    <row r="21" spans="1:7" x14ac:dyDescent="0.25">
      <c r="A21" s="64" t="s">
        <v>405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</row>
    <row r="22" spans="1:7" x14ac:dyDescent="0.25">
      <c r="A22" s="64" t="s">
        <v>406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</row>
    <row r="23" spans="1:7" x14ac:dyDescent="0.25">
      <c r="A23" s="64" t="s">
        <v>407</v>
      </c>
      <c r="B23" s="44">
        <v>78490522</v>
      </c>
      <c r="C23" s="44">
        <v>7440102.2699999996</v>
      </c>
      <c r="D23" s="44">
        <v>85930624.270000011</v>
      </c>
      <c r="E23" s="44">
        <v>14797962.880000001</v>
      </c>
      <c r="F23" s="44">
        <v>14448434.720000001</v>
      </c>
      <c r="G23" s="44">
        <v>71132661.390000001</v>
      </c>
    </row>
    <row r="24" spans="1:7" x14ac:dyDescent="0.25">
      <c r="A24" s="64" t="s">
        <v>452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</row>
    <row r="25" spans="1:7" x14ac:dyDescent="0.25">
      <c r="A25" s="64" t="s">
        <v>408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</row>
    <row r="26" spans="1:7" x14ac:dyDescent="0.25">
      <c r="A26" s="64" t="s">
        <v>409</v>
      </c>
      <c r="B26" s="44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</row>
    <row r="27" spans="1:7" x14ac:dyDescent="0.25">
      <c r="A27" s="54" t="s">
        <v>410</v>
      </c>
      <c r="B27" s="44">
        <f>SUM(B28:B36)</f>
        <v>0</v>
      </c>
      <c r="C27" s="44">
        <f t="shared" ref="C27:G27" si="3">SUM(C28:C36)</f>
        <v>0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</row>
    <row r="28" spans="1:7" x14ac:dyDescent="0.25">
      <c r="A28" s="67" t="s">
        <v>411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</row>
    <row r="29" spans="1:7" x14ac:dyDescent="0.25">
      <c r="A29" s="64" t="s">
        <v>412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</row>
    <row r="30" spans="1:7" x14ac:dyDescent="0.25">
      <c r="A30" s="64" t="s">
        <v>453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x14ac:dyDescent="0.25">
      <c r="A31" s="64" t="s">
        <v>413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</row>
    <row r="32" spans="1:7" x14ac:dyDescent="0.25">
      <c r="A32" s="64" t="s">
        <v>414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</row>
    <row r="33" spans="1:7" ht="14.45" customHeight="1" x14ac:dyDescent="0.25">
      <c r="A33" s="64" t="s">
        <v>415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</row>
    <row r="34" spans="1:7" ht="14.45" customHeight="1" x14ac:dyDescent="0.25">
      <c r="A34" s="64" t="s">
        <v>416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</row>
    <row r="35" spans="1:7" ht="14.45" customHeight="1" x14ac:dyDescent="0.25">
      <c r="A35" s="64" t="s">
        <v>417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</row>
    <row r="36" spans="1:7" ht="14.45" customHeight="1" x14ac:dyDescent="0.25">
      <c r="A36" s="64" t="s">
        <v>418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</row>
    <row r="37" spans="1:7" ht="14.45" customHeight="1" x14ac:dyDescent="0.25">
      <c r="A37" s="55" t="s">
        <v>423</v>
      </c>
      <c r="B37" s="44">
        <f>SUM(B38:B41)</f>
        <v>0</v>
      </c>
      <c r="C37" s="44">
        <f t="shared" ref="C37:G37" si="4">SUM(C38:C41)</f>
        <v>0</v>
      </c>
      <c r="D37" s="44">
        <f t="shared" si="4"/>
        <v>0</v>
      </c>
      <c r="E37" s="44">
        <f t="shared" si="4"/>
        <v>0</v>
      </c>
      <c r="F37" s="44">
        <f t="shared" si="4"/>
        <v>0</v>
      </c>
      <c r="G37" s="44">
        <f t="shared" si="4"/>
        <v>0</v>
      </c>
    </row>
    <row r="38" spans="1:7" x14ac:dyDescent="0.25">
      <c r="A38" s="67" t="s">
        <v>419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</row>
    <row r="39" spans="1:7" ht="30" x14ac:dyDescent="0.25">
      <c r="A39" s="67" t="s">
        <v>420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</row>
    <row r="40" spans="1:7" x14ac:dyDescent="0.25">
      <c r="A40" s="67" t="s">
        <v>421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</row>
    <row r="41" spans="1:7" x14ac:dyDescent="0.25">
      <c r="A41" s="67" t="s">
        <v>422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</row>
    <row r="42" spans="1:7" x14ac:dyDescent="0.25">
      <c r="A42" s="67"/>
      <c r="B42" s="50"/>
      <c r="C42" s="50"/>
      <c r="D42" s="50"/>
      <c r="E42" s="50"/>
      <c r="F42" s="50"/>
      <c r="G42" s="50"/>
    </row>
    <row r="43" spans="1:7" x14ac:dyDescent="0.25">
      <c r="A43" s="3" t="s">
        <v>454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4" t="s">
        <v>395</v>
      </c>
      <c r="B44" s="44">
        <f>SUM(B45:B52)</f>
        <v>0</v>
      </c>
      <c r="C44" s="44">
        <f t="shared" ref="C44:G44" si="6">SUM(C45:C52)</f>
        <v>0</v>
      </c>
      <c r="D44" s="44">
        <f t="shared" si="6"/>
        <v>0</v>
      </c>
      <c r="E44" s="44">
        <f t="shared" si="6"/>
        <v>0</v>
      </c>
      <c r="F44" s="44">
        <f t="shared" si="6"/>
        <v>0</v>
      </c>
      <c r="G44" s="44">
        <f t="shared" si="6"/>
        <v>0</v>
      </c>
    </row>
    <row r="45" spans="1:7" x14ac:dyDescent="0.25">
      <c r="A45" s="67" t="s">
        <v>396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</row>
    <row r="46" spans="1:7" x14ac:dyDescent="0.25">
      <c r="A46" s="67" t="s">
        <v>397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</row>
    <row r="47" spans="1:7" x14ac:dyDescent="0.25">
      <c r="A47" s="67" t="s">
        <v>398</v>
      </c>
      <c r="B47" s="44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</row>
    <row r="48" spans="1:7" x14ac:dyDescent="0.25">
      <c r="A48" s="67" t="s">
        <v>399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</row>
    <row r="49" spans="1:7" x14ac:dyDescent="0.25">
      <c r="A49" s="67" t="s">
        <v>400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</row>
    <row r="50" spans="1:7" x14ac:dyDescent="0.25">
      <c r="A50" s="67" t="s">
        <v>401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</row>
    <row r="51" spans="1:7" x14ac:dyDescent="0.25">
      <c r="A51" s="67" t="s">
        <v>402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</row>
    <row r="52" spans="1:7" x14ac:dyDescent="0.25">
      <c r="A52" s="67" t="s">
        <v>403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</row>
    <row r="53" spans="1:7" x14ac:dyDescent="0.25">
      <c r="A53" s="54" t="s">
        <v>404</v>
      </c>
      <c r="B53" s="44">
        <f>SUM(B54:B60)</f>
        <v>0</v>
      </c>
      <c r="C53" s="44">
        <f t="shared" ref="C53:G53" si="7">SUM(C54:C60)</f>
        <v>0</v>
      </c>
      <c r="D53" s="44">
        <f t="shared" si="7"/>
        <v>0</v>
      </c>
      <c r="E53" s="44">
        <f t="shared" si="7"/>
        <v>0</v>
      </c>
      <c r="F53" s="44">
        <f t="shared" si="7"/>
        <v>0</v>
      </c>
      <c r="G53" s="44">
        <f t="shared" si="7"/>
        <v>0</v>
      </c>
    </row>
    <row r="54" spans="1:7" x14ac:dyDescent="0.25">
      <c r="A54" s="67" t="s">
        <v>451</v>
      </c>
      <c r="B54" s="44">
        <v>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</row>
    <row r="55" spans="1:7" x14ac:dyDescent="0.25">
      <c r="A55" s="67" t="s">
        <v>405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</row>
    <row r="56" spans="1:7" x14ac:dyDescent="0.25">
      <c r="A56" s="67" t="s">
        <v>406</v>
      </c>
      <c r="B56" s="44">
        <v>0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</row>
    <row r="57" spans="1:7" x14ac:dyDescent="0.25">
      <c r="A57" s="68" t="s">
        <v>407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</row>
    <row r="58" spans="1:7" x14ac:dyDescent="0.25">
      <c r="A58" s="67" t="s">
        <v>452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</row>
    <row r="59" spans="1:7" x14ac:dyDescent="0.25">
      <c r="A59" s="67" t="s">
        <v>408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</row>
    <row r="60" spans="1:7" x14ac:dyDescent="0.25">
      <c r="A60" s="67" t="s">
        <v>409</v>
      </c>
      <c r="B60" s="44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</row>
    <row r="61" spans="1:7" x14ac:dyDescent="0.25">
      <c r="A61" s="54" t="s">
        <v>410</v>
      </c>
      <c r="B61" s="44">
        <f>SUM(B62:B70)</f>
        <v>0</v>
      </c>
      <c r="C61" s="44">
        <f t="shared" ref="C61:G61" si="8">SUM(C62:C70)</f>
        <v>0</v>
      </c>
      <c r="D61" s="44">
        <f t="shared" si="8"/>
        <v>0</v>
      </c>
      <c r="E61" s="44">
        <f t="shared" si="8"/>
        <v>0</v>
      </c>
      <c r="F61" s="44">
        <f t="shared" si="8"/>
        <v>0</v>
      </c>
      <c r="G61" s="44">
        <f t="shared" si="8"/>
        <v>0</v>
      </c>
    </row>
    <row r="62" spans="1:7" x14ac:dyDescent="0.25">
      <c r="A62" s="67" t="s">
        <v>411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</row>
    <row r="63" spans="1:7" x14ac:dyDescent="0.25">
      <c r="A63" s="67" t="s">
        <v>412</v>
      </c>
      <c r="B63" s="44">
        <v>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</row>
    <row r="64" spans="1:7" x14ac:dyDescent="0.25">
      <c r="A64" s="67" t="s">
        <v>453</v>
      </c>
      <c r="B64" s="44"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</row>
    <row r="65" spans="1:7" x14ac:dyDescent="0.25">
      <c r="A65" s="67" t="s">
        <v>413</v>
      </c>
      <c r="B65" s="44">
        <v>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</row>
    <row r="66" spans="1:7" x14ac:dyDescent="0.25">
      <c r="A66" s="67" t="s">
        <v>414</v>
      </c>
      <c r="B66" s="44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</row>
    <row r="67" spans="1:7" x14ac:dyDescent="0.25">
      <c r="A67" s="67" t="s">
        <v>415</v>
      </c>
      <c r="B67" s="44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</row>
    <row r="68" spans="1:7" x14ac:dyDescent="0.25">
      <c r="A68" s="67" t="s">
        <v>416</v>
      </c>
      <c r="B68" s="44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</row>
    <row r="69" spans="1:7" x14ac:dyDescent="0.25">
      <c r="A69" s="67" t="s">
        <v>417</v>
      </c>
      <c r="B69" s="44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</row>
    <row r="70" spans="1:7" x14ac:dyDescent="0.25">
      <c r="A70" s="67" t="s">
        <v>418</v>
      </c>
      <c r="B70" s="44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</row>
    <row r="71" spans="1:7" x14ac:dyDescent="0.25">
      <c r="A71" s="55" t="s">
        <v>423</v>
      </c>
      <c r="B71" s="44">
        <f>SUM(B72:B75)</f>
        <v>0</v>
      </c>
      <c r="C71" s="44">
        <f t="shared" ref="C71:G71" si="9">SUM(C72:C75)</f>
        <v>0</v>
      </c>
      <c r="D71" s="44">
        <f t="shared" si="9"/>
        <v>0</v>
      </c>
      <c r="E71" s="44">
        <f t="shared" si="9"/>
        <v>0</v>
      </c>
      <c r="F71" s="44">
        <f t="shared" si="9"/>
        <v>0</v>
      </c>
      <c r="G71" s="44">
        <f t="shared" si="9"/>
        <v>0</v>
      </c>
    </row>
    <row r="72" spans="1:7" x14ac:dyDescent="0.25">
      <c r="A72" s="67" t="s">
        <v>419</v>
      </c>
      <c r="B72" s="44">
        <v>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</row>
    <row r="73" spans="1:7" ht="30" x14ac:dyDescent="0.25">
      <c r="A73" s="67" t="s">
        <v>420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</row>
    <row r="74" spans="1:7" x14ac:dyDescent="0.25">
      <c r="A74" s="67" t="s">
        <v>421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</row>
    <row r="75" spans="1:7" x14ac:dyDescent="0.25">
      <c r="A75" s="67" t="s">
        <v>422</v>
      </c>
      <c r="B75" s="44">
        <v>0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</row>
    <row r="76" spans="1:7" x14ac:dyDescent="0.25">
      <c r="A76" s="42"/>
      <c r="B76" s="46"/>
      <c r="C76" s="46"/>
      <c r="D76" s="46"/>
      <c r="E76" s="46"/>
      <c r="F76" s="46"/>
      <c r="G76" s="46"/>
    </row>
    <row r="77" spans="1:7" x14ac:dyDescent="0.25">
      <c r="A77" s="3" t="s">
        <v>383</v>
      </c>
      <c r="B77" s="4">
        <f>B43+B9</f>
        <v>78490522</v>
      </c>
      <c r="C77" s="4">
        <f t="shared" ref="C77:G77" si="10">C43+C9</f>
        <v>7440102.2699999996</v>
      </c>
      <c r="D77" s="4">
        <f t="shared" si="10"/>
        <v>85930624.270000011</v>
      </c>
      <c r="E77" s="4">
        <f t="shared" si="10"/>
        <v>14797962.880000001</v>
      </c>
      <c r="F77" s="4">
        <f t="shared" si="10"/>
        <v>14448434.720000001</v>
      </c>
      <c r="G77" s="4">
        <f t="shared" si="10"/>
        <v>71132661.390000001</v>
      </c>
    </row>
    <row r="78" spans="1:7" x14ac:dyDescent="0.25">
      <c r="A78" s="52"/>
      <c r="B78" s="69"/>
      <c r="C78" s="69"/>
      <c r="D78" s="69"/>
      <c r="E78" s="69"/>
      <c r="F78" s="69"/>
      <c r="G78" s="6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64" zoomScaleNormal="70" workbookViewId="0">
      <selection activeCell="E42" sqref="E4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23" t="s">
        <v>424</v>
      </c>
      <c r="B1" s="116"/>
      <c r="C1" s="116"/>
      <c r="D1" s="116"/>
      <c r="E1" s="116"/>
      <c r="F1" s="116"/>
      <c r="G1" s="117"/>
    </row>
    <row r="2" spans="1:7" x14ac:dyDescent="0.25">
      <c r="A2" s="98" t="str">
        <f>'Formato 1'!A2</f>
        <v>INSTITUTO CULTURAL DE LEÓN</v>
      </c>
      <c r="B2" s="99"/>
      <c r="C2" s="99"/>
      <c r="D2" s="99"/>
      <c r="E2" s="99"/>
      <c r="F2" s="99"/>
      <c r="G2" s="100"/>
    </row>
    <row r="3" spans="1:7" x14ac:dyDescent="0.25">
      <c r="A3" s="101" t="s">
        <v>300</v>
      </c>
      <c r="B3" s="102"/>
      <c r="C3" s="102"/>
      <c r="D3" s="102"/>
      <c r="E3" s="102"/>
      <c r="F3" s="102"/>
      <c r="G3" s="103"/>
    </row>
    <row r="4" spans="1:7" x14ac:dyDescent="0.25">
      <c r="A4" s="101" t="s">
        <v>425</v>
      </c>
      <c r="B4" s="102"/>
      <c r="C4" s="102"/>
      <c r="D4" s="102"/>
      <c r="E4" s="102"/>
      <c r="F4" s="102"/>
      <c r="G4" s="103"/>
    </row>
    <row r="5" spans="1:7" x14ac:dyDescent="0.25">
      <c r="A5" s="101" t="str">
        <f>'Formato 3'!A4</f>
        <v>Del 1 de Enero al 31 de Marzo de 2023 (b)</v>
      </c>
      <c r="B5" s="102"/>
      <c r="C5" s="102"/>
      <c r="D5" s="102"/>
      <c r="E5" s="102"/>
      <c r="F5" s="102"/>
      <c r="G5" s="103"/>
    </row>
    <row r="6" spans="1:7" ht="41.45" customHeight="1" x14ac:dyDescent="0.25">
      <c r="A6" s="104" t="s">
        <v>2</v>
      </c>
      <c r="B6" s="105"/>
      <c r="C6" s="105"/>
      <c r="D6" s="105"/>
      <c r="E6" s="105"/>
      <c r="F6" s="105"/>
      <c r="G6" s="106"/>
    </row>
    <row r="7" spans="1:7" x14ac:dyDescent="0.25">
      <c r="A7" s="118" t="s">
        <v>426</v>
      </c>
      <c r="B7" s="121" t="s">
        <v>302</v>
      </c>
      <c r="C7" s="121"/>
      <c r="D7" s="121"/>
      <c r="E7" s="121"/>
      <c r="F7" s="121"/>
      <c r="G7" s="121" t="s">
        <v>303</v>
      </c>
    </row>
    <row r="8" spans="1:7" ht="30" x14ac:dyDescent="0.25">
      <c r="A8" s="119"/>
      <c r="B8" s="7" t="s">
        <v>304</v>
      </c>
      <c r="C8" s="34" t="s">
        <v>393</v>
      </c>
      <c r="D8" s="34" t="s">
        <v>235</v>
      </c>
      <c r="E8" s="34" t="s">
        <v>192</v>
      </c>
      <c r="F8" s="34" t="s">
        <v>209</v>
      </c>
      <c r="G8" s="131"/>
    </row>
    <row r="9" spans="1:7" ht="15.75" customHeight="1" x14ac:dyDescent="0.25">
      <c r="A9" s="27" t="s">
        <v>427</v>
      </c>
      <c r="B9" s="107">
        <f>SUM(B10,B11,B12,B15,B16,B19)</f>
        <v>59052576</v>
      </c>
      <c r="C9" s="107">
        <f t="shared" ref="C9:G9" si="0">SUM(C10,C11,C12,C15,C16,C19)</f>
        <v>0</v>
      </c>
      <c r="D9" s="107">
        <f t="shared" si="0"/>
        <v>59052576</v>
      </c>
      <c r="E9" s="107">
        <f t="shared" si="0"/>
        <v>12789670.359999999</v>
      </c>
      <c r="F9" s="107">
        <f t="shared" si="0"/>
        <v>12720790.359999999</v>
      </c>
      <c r="G9" s="107">
        <f t="shared" si="0"/>
        <v>46262905.640000008</v>
      </c>
    </row>
    <row r="10" spans="1:7" x14ac:dyDescent="0.25">
      <c r="A10" s="54" t="s">
        <v>448</v>
      </c>
      <c r="B10" s="61">
        <v>59052576</v>
      </c>
      <c r="C10" s="61">
        <v>0</v>
      </c>
      <c r="D10" s="61">
        <v>59052576</v>
      </c>
      <c r="E10" s="61">
        <v>12789670.359999999</v>
      </c>
      <c r="F10" s="61">
        <v>12720790.359999999</v>
      </c>
      <c r="G10" s="62">
        <v>46262905.640000008</v>
      </c>
    </row>
    <row r="11" spans="1:7" ht="15.75" customHeight="1" x14ac:dyDescent="0.25">
      <c r="A11" s="54" t="s">
        <v>428</v>
      </c>
      <c r="B11" s="63">
        <v>0</v>
      </c>
      <c r="C11" s="63">
        <v>0</v>
      </c>
      <c r="D11" s="63">
        <v>0</v>
      </c>
      <c r="E11" s="63">
        <v>0</v>
      </c>
      <c r="F11" s="63">
        <v>0</v>
      </c>
      <c r="G11" s="62">
        <f t="shared" ref="G11:G19" si="1">D11-E11</f>
        <v>0</v>
      </c>
    </row>
    <row r="12" spans="1:7" x14ac:dyDescent="0.25">
      <c r="A12" s="54" t="s">
        <v>429</v>
      </c>
      <c r="B12" s="63">
        <f>B13+B14</f>
        <v>0</v>
      </c>
      <c r="C12" s="63">
        <f t="shared" ref="C12:G12" si="2">C13+C14</f>
        <v>0</v>
      </c>
      <c r="D12" s="63">
        <f t="shared" si="2"/>
        <v>0</v>
      </c>
      <c r="E12" s="63">
        <f t="shared" si="2"/>
        <v>0</v>
      </c>
      <c r="F12" s="63">
        <f t="shared" si="2"/>
        <v>0</v>
      </c>
      <c r="G12" s="63">
        <f t="shared" si="2"/>
        <v>0</v>
      </c>
    </row>
    <row r="13" spans="1:7" x14ac:dyDescent="0.25">
      <c r="A13" s="64" t="s">
        <v>430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2">
        <f t="shared" si="1"/>
        <v>0</v>
      </c>
    </row>
    <row r="14" spans="1:7" x14ac:dyDescent="0.25">
      <c r="A14" s="64" t="s">
        <v>431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2">
        <f t="shared" si="1"/>
        <v>0</v>
      </c>
    </row>
    <row r="15" spans="1:7" x14ac:dyDescent="0.25">
      <c r="A15" s="54" t="s">
        <v>432</v>
      </c>
      <c r="B15" s="63">
        <v>0</v>
      </c>
      <c r="C15" s="63">
        <v>0</v>
      </c>
      <c r="D15" s="63">
        <v>0</v>
      </c>
      <c r="E15" s="63">
        <v>0</v>
      </c>
      <c r="F15" s="63">
        <v>0</v>
      </c>
      <c r="G15" s="62">
        <f t="shared" si="1"/>
        <v>0</v>
      </c>
    </row>
    <row r="16" spans="1:7" ht="30" x14ac:dyDescent="0.25">
      <c r="A16" s="55" t="s">
        <v>433</v>
      </c>
      <c r="B16" s="63">
        <f>B17+B18</f>
        <v>0</v>
      </c>
      <c r="C16" s="63">
        <f t="shared" ref="C16:G16" si="3">C17+C18</f>
        <v>0</v>
      </c>
      <c r="D16" s="63">
        <f t="shared" si="3"/>
        <v>0</v>
      </c>
      <c r="E16" s="63">
        <f t="shared" si="3"/>
        <v>0</v>
      </c>
      <c r="F16" s="63">
        <f t="shared" si="3"/>
        <v>0</v>
      </c>
      <c r="G16" s="63">
        <f t="shared" si="3"/>
        <v>0</v>
      </c>
    </row>
    <row r="17" spans="1:7" x14ac:dyDescent="0.25">
      <c r="A17" s="64" t="s">
        <v>434</v>
      </c>
      <c r="B17" s="63">
        <v>0</v>
      </c>
      <c r="C17" s="63">
        <v>0</v>
      </c>
      <c r="D17" s="63">
        <v>0</v>
      </c>
      <c r="E17" s="63">
        <v>0</v>
      </c>
      <c r="F17" s="63">
        <v>0</v>
      </c>
      <c r="G17" s="62">
        <f t="shared" si="1"/>
        <v>0</v>
      </c>
    </row>
    <row r="18" spans="1:7" x14ac:dyDescent="0.25">
      <c r="A18" s="64" t="s">
        <v>435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2">
        <f t="shared" si="1"/>
        <v>0</v>
      </c>
    </row>
    <row r="19" spans="1:7" x14ac:dyDescent="0.25">
      <c r="A19" s="54" t="s">
        <v>436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2">
        <f t="shared" si="1"/>
        <v>0</v>
      </c>
    </row>
    <row r="20" spans="1:7" x14ac:dyDescent="0.25">
      <c r="A20" s="42"/>
      <c r="B20" s="65"/>
      <c r="C20" s="65"/>
      <c r="D20" s="65"/>
      <c r="E20" s="65"/>
      <c r="F20" s="65"/>
      <c r="G20" s="65"/>
    </row>
    <row r="21" spans="1:7" x14ac:dyDescent="0.25">
      <c r="A21" s="35" t="s">
        <v>449</v>
      </c>
      <c r="B21" s="36">
        <f>SUM(B22,B23,B24,B27,B28,B31)</f>
        <v>0</v>
      </c>
      <c r="C21" s="36">
        <f t="shared" ref="C21:F21" si="4">SUM(C22,C23,C24,C27,C28,C31)</f>
        <v>0</v>
      </c>
      <c r="D21" s="36">
        <f t="shared" si="4"/>
        <v>0</v>
      </c>
      <c r="E21" s="36">
        <f t="shared" si="4"/>
        <v>0</v>
      </c>
      <c r="F21" s="36">
        <f t="shared" si="4"/>
        <v>0</v>
      </c>
      <c r="G21" s="36">
        <f>SUM(G22,G23,G24,G27,G28,G31)</f>
        <v>0</v>
      </c>
    </row>
    <row r="22" spans="1:7" x14ac:dyDescent="0.25">
      <c r="A22" s="54" t="s">
        <v>448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2">
        <f t="shared" ref="G22:G31" si="5">D22-E22</f>
        <v>0</v>
      </c>
    </row>
    <row r="23" spans="1:7" x14ac:dyDescent="0.25">
      <c r="A23" s="54" t="s">
        <v>428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2">
        <f t="shared" si="5"/>
        <v>0</v>
      </c>
    </row>
    <row r="24" spans="1:7" x14ac:dyDescent="0.25">
      <c r="A24" s="54" t="s">
        <v>429</v>
      </c>
      <c r="B24" s="63">
        <f t="shared" ref="B24:G24" si="6">B25+B26</f>
        <v>0</v>
      </c>
      <c r="C24" s="63">
        <f t="shared" si="6"/>
        <v>0</v>
      </c>
      <c r="D24" s="63">
        <f t="shared" si="6"/>
        <v>0</v>
      </c>
      <c r="E24" s="63">
        <f t="shared" si="6"/>
        <v>0</v>
      </c>
      <c r="F24" s="63">
        <f t="shared" si="6"/>
        <v>0</v>
      </c>
      <c r="G24" s="62">
        <f t="shared" si="6"/>
        <v>0</v>
      </c>
    </row>
    <row r="25" spans="1:7" x14ac:dyDescent="0.25">
      <c r="A25" s="64" t="s">
        <v>430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2">
        <f t="shared" si="5"/>
        <v>0</v>
      </c>
    </row>
    <row r="26" spans="1:7" x14ac:dyDescent="0.25">
      <c r="A26" s="64" t="s">
        <v>431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2">
        <f t="shared" si="5"/>
        <v>0</v>
      </c>
    </row>
    <row r="27" spans="1:7" x14ac:dyDescent="0.25">
      <c r="A27" s="54" t="s">
        <v>432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2">
        <f t="shared" si="5"/>
        <v>0</v>
      </c>
    </row>
    <row r="28" spans="1:7" ht="30" x14ac:dyDescent="0.25">
      <c r="A28" s="55" t="s">
        <v>433</v>
      </c>
      <c r="B28" s="63">
        <f t="shared" ref="B28:G28" si="7">B29+B30</f>
        <v>0</v>
      </c>
      <c r="C28" s="63">
        <f t="shared" si="7"/>
        <v>0</v>
      </c>
      <c r="D28" s="63">
        <f t="shared" si="7"/>
        <v>0</v>
      </c>
      <c r="E28" s="63">
        <f t="shared" si="7"/>
        <v>0</v>
      </c>
      <c r="F28" s="63">
        <f t="shared" si="7"/>
        <v>0</v>
      </c>
      <c r="G28" s="62">
        <f t="shared" si="7"/>
        <v>0</v>
      </c>
    </row>
    <row r="29" spans="1:7" x14ac:dyDescent="0.25">
      <c r="A29" s="64" t="s">
        <v>434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2">
        <f t="shared" si="5"/>
        <v>0</v>
      </c>
    </row>
    <row r="30" spans="1:7" x14ac:dyDescent="0.25">
      <c r="A30" s="64" t="s">
        <v>435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2">
        <f t="shared" si="5"/>
        <v>0</v>
      </c>
    </row>
    <row r="31" spans="1:7" x14ac:dyDescent="0.25">
      <c r="A31" s="54" t="s">
        <v>436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2">
        <f t="shared" si="5"/>
        <v>0</v>
      </c>
    </row>
    <row r="32" spans="1:7" x14ac:dyDescent="0.25">
      <c r="A32" s="42"/>
      <c r="B32" s="65"/>
      <c r="C32" s="65"/>
      <c r="D32" s="65"/>
      <c r="E32" s="65"/>
      <c r="F32" s="65"/>
      <c r="G32" s="65"/>
    </row>
    <row r="33" spans="1:7" ht="14.45" customHeight="1" x14ac:dyDescent="0.25">
      <c r="A33" s="3" t="s">
        <v>450</v>
      </c>
      <c r="B33" s="36">
        <f>B21+B9</f>
        <v>59052576</v>
      </c>
      <c r="C33" s="36">
        <f t="shared" ref="C33:G33" si="8">C21+C9</f>
        <v>0</v>
      </c>
      <c r="D33" s="36">
        <f t="shared" si="8"/>
        <v>59052576</v>
      </c>
      <c r="E33" s="36">
        <f t="shared" si="8"/>
        <v>12789670.359999999</v>
      </c>
      <c r="F33" s="36">
        <f t="shared" si="8"/>
        <v>12720790.359999999</v>
      </c>
      <c r="G33" s="36">
        <f t="shared" si="8"/>
        <v>46262905.640000008</v>
      </c>
    </row>
    <row r="34" spans="1:7" ht="14.45" customHeight="1" x14ac:dyDescent="0.25">
      <c r="A34" s="52"/>
      <c r="B34" s="66"/>
      <c r="C34" s="66"/>
      <c r="D34" s="66"/>
      <c r="E34" s="66"/>
      <c r="F34" s="66"/>
      <c r="G34" s="6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>Auditoria Superior del Estado de Guanajuato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Verónica</cp:lastModifiedBy>
  <dcterms:created xsi:type="dcterms:W3CDTF">2023-03-16T22:14:51Z</dcterms:created>
  <dcterms:modified xsi:type="dcterms:W3CDTF">2023-04-17T21:59:13Z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